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370" windowWidth="19410" windowHeight="3465" tabRatio="716" activeTab="4"/>
  </bookViews>
  <sheets>
    <sheet name="EL88_Farmer Adult" sheetId="1" r:id="rId1"/>
    <sheet name="EL88_Farmer Child" sheetId="2" r:id="rId2"/>
    <sheet name="EL88_Resident Adult" sheetId="3" r:id="rId3"/>
    <sheet name="EL88_Resident Child" sheetId="4" r:id="rId4"/>
    <sheet name="Site characteristics" sheetId="5" r:id="rId5"/>
    <sheet name="Plot file" sheetId="6" r:id="rId6"/>
    <sheet name="Met data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<sst xmlns="http://schemas.openxmlformats.org/spreadsheetml/2006/main" count="2516" uniqueCount="426">
  <si>
    <t>NEAT_23</t>
  </si>
  <si>
    <t>1746-01-6</t>
  </si>
  <si>
    <t>TetraCDD, 2,3,7,8-</t>
  </si>
  <si>
    <t>EQ:</t>
  </si>
  <si>
    <t>DEF:</t>
  </si>
  <si>
    <t>Q</t>
  </si>
  <si>
    <t>Fv</t>
  </si>
  <si>
    <t>cyv</t>
  </si>
  <si>
    <t>Soil Ingestion</t>
  </si>
  <si>
    <t>HHRAP B-1-1b</t>
  </si>
  <si>
    <t>HHRAP B-1-4</t>
  </si>
  <si>
    <t>HHRAP B-1-5</t>
  </si>
  <si>
    <t>HHRAP B-1-6</t>
  </si>
  <si>
    <t>HHRAP B-1-2</t>
  </si>
  <si>
    <t>HHRAP B-1-1 Part 1</t>
  </si>
  <si>
    <t>HHRAP B-1-1 Part 2a</t>
  </si>
  <si>
    <t>HHRAP C-1-1</t>
  </si>
  <si>
    <t>HHRAP C-1-7 (CSFo for Dioxin/Furan</t>
  </si>
  <si>
    <t>HHRAP C-1-7</t>
  </si>
  <si>
    <t>HHRAP C-1-8</t>
  </si>
  <si>
    <t>Ds = ((100 * Q) / (Zs * BD)) * ((Fv * (dydv + dywv)) + ((1 - Fv) * (dydp + dywp)))</t>
  </si>
  <si>
    <t>ksr = (RO / (ThSW * Zs)) * (1 / (1 + (Kds * (BD / ThSW))))</t>
  </si>
  <si>
    <t>ksl = (P + i - RO - Ev) / ((ThSW * Zs) * (1 + (BD * (Kds / ThSW))))</t>
  </si>
  <si>
    <t>ksv = ((UCF * H) / (Zs * Kds * R * Ta * BD)) * (DA / Zs) * (1 - (BD / RhoSoil) - ThSW)</t>
  </si>
  <si>
    <t>ks = ksg + kse + ksr + ksl + ksv</t>
  </si>
  <si>
    <t>CstD = (dDs * (1 - Exp(-1 * dks * dtD))) / dks</t>
  </si>
  <si>
    <t>Cs = ((((dDs * dtD) - dCstD) / dks) + ((dCstD / dks) * (1 - Exp(-1 * dks * (dT2 - dtD))))) / (dT2 - dT1)</t>
  </si>
  <si>
    <t>Isoil = (Cs * CRsoil * Fsoil) / BW</t>
  </si>
  <si>
    <t>CSFo = CSFo(2,3,7,8 TetraCDD) * TEF</t>
  </si>
  <si>
    <t>CancerRisk = (i * ED * EF * CSF) / (At * 365)</t>
  </si>
  <si>
    <t>HQ = (i * ED * EF) / (RFD * At * 365)</t>
  </si>
  <si>
    <t>Ds</t>
  </si>
  <si>
    <t>ksr</t>
  </si>
  <si>
    <t>ksl</t>
  </si>
  <si>
    <t>ksv</t>
  </si>
  <si>
    <t>KS</t>
  </si>
  <si>
    <t>CstD</t>
  </si>
  <si>
    <t>Cs</t>
  </si>
  <si>
    <t>Isoil</t>
  </si>
  <si>
    <t>CSFo (soil)</t>
  </si>
  <si>
    <t>CancerRisk (soil)</t>
  </si>
  <si>
    <t>HQ (soil)</t>
  </si>
  <si>
    <t>RO</t>
  </si>
  <si>
    <t>P</t>
  </si>
  <si>
    <t>UCF</t>
  </si>
  <si>
    <t>ksg</t>
  </si>
  <si>
    <t>dDs</t>
  </si>
  <si>
    <t>CSFo(2,3,7,8 TetraCDD)</t>
  </si>
  <si>
    <t>i</t>
  </si>
  <si>
    <t>Zs</t>
  </si>
  <si>
    <t>ThSW</t>
  </si>
  <si>
    <t>H</t>
  </si>
  <si>
    <t>kse</t>
  </si>
  <si>
    <t>dks</t>
  </si>
  <si>
    <t>CRsoil</t>
  </si>
  <si>
    <t>EF</t>
  </si>
  <si>
    <t>ED</t>
  </si>
  <si>
    <t>BD</t>
  </si>
  <si>
    <t>dtD</t>
  </si>
  <si>
    <t>Fsoil</t>
  </si>
  <si>
    <t>Kds</t>
  </si>
  <si>
    <t>Ev</t>
  </si>
  <si>
    <t>BW</t>
  </si>
  <si>
    <t>CSF</t>
  </si>
  <si>
    <t>RFD</t>
  </si>
  <si>
    <t>dydv</t>
  </si>
  <si>
    <t>R</t>
  </si>
  <si>
    <t>dT1</t>
  </si>
  <si>
    <t>At</t>
  </si>
  <si>
    <t>dywv</t>
  </si>
  <si>
    <t>Ta</t>
  </si>
  <si>
    <t>dT2</t>
  </si>
  <si>
    <t>dydp</t>
  </si>
  <si>
    <t>dywp</t>
  </si>
  <si>
    <t>DA</t>
  </si>
  <si>
    <t>RhoSoil</t>
  </si>
  <si>
    <t>Produce Consumption</t>
  </si>
  <si>
    <t>HHRAP B-2-7</t>
  </si>
  <si>
    <t>HHRAP B-2-8</t>
  </si>
  <si>
    <t>HHRAP B-2-9</t>
  </si>
  <si>
    <t>HHRAP B-2-10</t>
  </si>
  <si>
    <t>HHRAP C-1-2</t>
  </si>
  <si>
    <t>Pd = (1000 * Q * (1 - Fv) * (dydp + (Fw * dywp)) * Rp * (1 - Exp(((-1 * kp) * Tp)))) / (Yp * kp)</t>
  </si>
  <si>
    <t>Pv = Q * Fv * ((cyv * BVag * VGag) / (RhoA * 1000000))</t>
  </si>
  <si>
    <t>Pr = Cs * BRag</t>
  </si>
  <si>
    <t>Pr = Cs * BRrv * VGrv</t>
  </si>
  <si>
    <t>i = (((Pd + Pv + Pr) * CRag) + (Pr * CRpp) + (Prbg * CRbg)) * Fag</t>
  </si>
  <si>
    <t>dblCancerRisk = (i * ED * EF * CSF) / (At * 365)</t>
  </si>
  <si>
    <t>Pd</t>
  </si>
  <si>
    <t>Pv</t>
  </si>
  <si>
    <t>Pr (cancer)</t>
  </si>
  <si>
    <t>Pr (hazard)</t>
  </si>
  <si>
    <t>i (cancer)</t>
  </si>
  <si>
    <t>CSFo (produce)</t>
  </si>
  <si>
    <t>dblCancerRisk (produce)</t>
  </si>
  <si>
    <t>i (hazard)</t>
  </si>
  <si>
    <t>HQ (produce)</t>
  </si>
  <si>
    <t>I</t>
  </si>
  <si>
    <t>BRag</t>
  </si>
  <si>
    <t>BRrv</t>
  </si>
  <si>
    <t>Pr</t>
  </si>
  <si>
    <t>VGrv</t>
  </si>
  <si>
    <t>CRag</t>
  </si>
  <si>
    <t>Rp</t>
  </si>
  <si>
    <t>BVag</t>
  </si>
  <si>
    <t>CRpp</t>
  </si>
  <si>
    <t>RfD</t>
  </si>
  <si>
    <t>kp</t>
  </si>
  <si>
    <t>VGag</t>
  </si>
  <si>
    <t>Prbg</t>
  </si>
  <si>
    <t>Tp</t>
  </si>
  <si>
    <t>RhoA</t>
  </si>
  <si>
    <t>CRbg</t>
  </si>
  <si>
    <t>Yp</t>
  </si>
  <si>
    <t>Fag</t>
  </si>
  <si>
    <t>Animal Products</t>
  </si>
  <si>
    <t>HHRAP B-3-7</t>
  </si>
  <si>
    <t>HHRAP B-3-8</t>
  </si>
  <si>
    <t>HHRAP B-3-9</t>
  </si>
  <si>
    <t>HHRAP B-3-10</t>
  </si>
  <si>
    <t>HHRAP B-3-11</t>
  </si>
  <si>
    <t>HHRAP B-3-14</t>
  </si>
  <si>
    <t>HHRAP B-3-13</t>
  </si>
  <si>
    <t>HHRAP B-3-12</t>
  </si>
  <si>
    <t>HHRAP C-1-3</t>
  </si>
  <si>
    <t>Abeef = (((F(0) * Qp(0) * P(0)) + (F(1) * Qp(1) * P(1)) + (F(2) * Qp(2) * P(2))) + Qs * Cs * Bs) * Ba_beef * MF</t>
  </si>
  <si>
    <t>Amilk = (((F(0) * Qp(0) * P(0)) + (F(1) * Qp(1) * P(1)) + (F(2) * Qp(2) * P(2))) + Qs * Cs * Bs) * Ba_milk * MF</t>
  </si>
  <si>
    <t>Achicken = (((F(2) * Qp(2) * P(2))) + Qs * Cs * Bs) * Ba_chicken</t>
  </si>
  <si>
    <t>Aegg = (((F(2) * Qp(2) * P(2))) + Qs * Cs * Bs) * Ba_egg</t>
  </si>
  <si>
    <t>Apork = (((F(1) * Qp(1) * P(1)) + (F(2) * Qp(2) * P(2))) + Qs * Cs * Bs) * Ba_pork * MF</t>
  </si>
  <si>
    <t>i = Ai * CRi * Fi</t>
  </si>
  <si>
    <t>dCancerRisk = (i * ED * EF * CSF) / (At * 365)</t>
  </si>
  <si>
    <t>Pd (forage)</t>
  </si>
  <si>
    <t>Pd (silage)</t>
  </si>
  <si>
    <t>Pv (forage)</t>
  </si>
  <si>
    <t>Pv (silage)</t>
  </si>
  <si>
    <t>Pr (forage,cancer)</t>
  </si>
  <si>
    <t>Pr (forage,hazard)</t>
  </si>
  <si>
    <t>Pr (silage,cancer)</t>
  </si>
  <si>
    <t>Pr (silage,hazard)</t>
  </si>
  <si>
    <t>Pr (grain,cancer)</t>
  </si>
  <si>
    <t>Pr (grain,hazard)</t>
  </si>
  <si>
    <t>Abeef (cancer)</t>
  </si>
  <si>
    <t>Abeef (hazard)</t>
  </si>
  <si>
    <t>Amilk (cancer)</t>
  </si>
  <si>
    <t>Amilk (hazard)</t>
  </si>
  <si>
    <t>Achicken (cancer)</t>
  </si>
  <si>
    <t>Achicken (hazard)</t>
  </si>
  <si>
    <t>Aegg (cancer)</t>
  </si>
  <si>
    <t>Aegg (hazard)</t>
  </si>
  <si>
    <t>Apork (cancer)</t>
  </si>
  <si>
    <t>Apork (hazard)</t>
  </si>
  <si>
    <t>i (cancer,beef)</t>
  </si>
  <si>
    <t>CSFo (beef)</t>
  </si>
  <si>
    <t>dCancerRisk (beef)</t>
  </si>
  <si>
    <t>i (cancer,milk)</t>
  </si>
  <si>
    <t>CSFo (milk)</t>
  </si>
  <si>
    <t>dCancerRisk (milk)</t>
  </si>
  <si>
    <t>i (cancer,chicken)</t>
  </si>
  <si>
    <t>CSFo (chicken)</t>
  </si>
  <si>
    <t>dCancerRisk (chicken)</t>
  </si>
  <si>
    <t>i (cancer,egg)</t>
  </si>
  <si>
    <t>CSFo (egg)</t>
  </si>
  <si>
    <t>dCancerRisk (egg)</t>
  </si>
  <si>
    <t>i (cancer,pork)</t>
  </si>
  <si>
    <t>CSFo (pork)</t>
  </si>
  <si>
    <t>dCancerRisk (pork)</t>
  </si>
  <si>
    <t>i (hazard,beef)</t>
  </si>
  <si>
    <t>HQ (beef)</t>
  </si>
  <si>
    <t>i (hazard,milk)</t>
  </si>
  <si>
    <t>HQ (milk)</t>
  </si>
  <si>
    <t>i (hazard,chicken)</t>
  </si>
  <si>
    <t>HQ (chicken)</t>
  </si>
  <si>
    <t>i (hazard,egg)</t>
  </si>
  <si>
    <t>HQ (egg)</t>
  </si>
  <si>
    <t>i (hazard,pork)</t>
  </si>
  <si>
    <t>HQ (pork)</t>
  </si>
  <si>
    <t>F_forage</t>
  </si>
  <si>
    <t>F_grain</t>
  </si>
  <si>
    <t>F_silage</t>
  </si>
  <si>
    <t>Ai</t>
  </si>
  <si>
    <t>FV</t>
  </si>
  <si>
    <t>QP_grain</t>
  </si>
  <si>
    <t>CRi</t>
  </si>
  <si>
    <t>FW</t>
  </si>
  <si>
    <t>P_grain</t>
  </si>
  <si>
    <t>QP_silage</t>
  </si>
  <si>
    <t>Fi</t>
  </si>
  <si>
    <t>QP_forage</t>
  </si>
  <si>
    <t>Qs</t>
  </si>
  <si>
    <t>P_silage</t>
  </si>
  <si>
    <t>Bs</t>
  </si>
  <si>
    <t>P_forage</t>
  </si>
  <si>
    <t>Ba_chicken</t>
  </si>
  <si>
    <t>Ba_egg</t>
  </si>
  <si>
    <t>Ba_pork</t>
  </si>
  <si>
    <t>MF</t>
  </si>
  <si>
    <t>Ba_beef</t>
  </si>
  <si>
    <t>Ba_milk</t>
  </si>
  <si>
    <t>Breastmilk</t>
  </si>
  <si>
    <t>HHRAP C-3-1 (b)</t>
  </si>
  <si>
    <t>HHRAP C-1-6</t>
  </si>
  <si>
    <t>HHRAP C-3-1</t>
  </si>
  <si>
    <t>HHRAP C-3-2</t>
  </si>
  <si>
    <t>ADI = (Ca * IR * ET * EF * ED * 0.001) / (BW * At * 365)</t>
  </si>
  <si>
    <t>Itot = Isoil + Iprod + Ibeef + Imilk + Ichicken + Iegg + Ipork + Iwater + Ifish</t>
  </si>
  <si>
    <t>Cmf = (m * (10 ^ 9) * H * f1) / (0.693 * f2)</t>
  </si>
  <si>
    <t>ADD_infant = (Cm * f3 * f4 * IRm * ED) / (BWinfant * At)</t>
  </si>
  <si>
    <t>ADI</t>
  </si>
  <si>
    <t>Itot</t>
  </si>
  <si>
    <t>Cmf</t>
  </si>
  <si>
    <t>ADD_infant</t>
  </si>
  <si>
    <t>Ca</t>
  </si>
  <si>
    <t>ISoil</t>
  </si>
  <si>
    <t>m</t>
  </si>
  <si>
    <t>Cm</t>
  </si>
  <si>
    <t>IR</t>
  </si>
  <si>
    <t>Iprod</t>
  </si>
  <si>
    <t>f3</t>
  </si>
  <si>
    <t>ET</t>
  </si>
  <si>
    <t>Ibeef</t>
  </si>
  <si>
    <t>f1</t>
  </si>
  <si>
    <t>f4</t>
  </si>
  <si>
    <t>Imilk</t>
  </si>
  <si>
    <t>f2</t>
  </si>
  <si>
    <t>IRm</t>
  </si>
  <si>
    <t>Ichicken</t>
  </si>
  <si>
    <t>Iegg</t>
  </si>
  <si>
    <t>BWinfant</t>
  </si>
  <si>
    <t>Ipork</t>
  </si>
  <si>
    <t>Iwater</t>
  </si>
  <si>
    <t>IFish</t>
  </si>
  <si>
    <t>Node 1</t>
  </si>
  <si>
    <t>Receptor 1</t>
  </si>
  <si>
    <t>Max GLC</t>
  </si>
  <si>
    <t>Intake soil</t>
  </si>
  <si>
    <t>mg/kg/day</t>
  </si>
  <si>
    <t>pg/kg/day</t>
  </si>
  <si>
    <t>Intake produce</t>
  </si>
  <si>
    <t>Intake animal</t>
  </si>
  <si>
    <t>Intake total</t>
  </si>
  <si>
    <t xml:space="preserve">Intake breastmilk </t>
  </si>
  <si>
    <t>Cs = (dDs / (dks * (dtD - dT1))) * ((dtD + (Exp(-1 * dks * dtD) / dks)) - (dT1 + (Exp(-1 * dks * dT1) / dks)))</t>
  </si>
  <si>
    <t>HHRAP B-1-1 Part 2b</t>
  </si>
  <si>
    <t>Parameter</t>
  </si>
  <si>
    <t>Description</t>
  </si>
  <si>
    <t>Value</t>
  </si>
  <si>
    <t>Units</t>
  </si>
  <si>
    <t>BM_AT_infant</t>
  </si>
  <si>
    <t>Averaging time infant</t>
  </si>
  <si>
    <t>yr</t>
  </si>
  <si>
    <t>BM_BW_infant</t>
  </si>
  <si>
    <t>Body weight of infant</t>
  </si>
  <si>
    <t>kg</t>
  </si>
  <si>
    <t>BM_ED_infant</t>
  </si>
  <si>
    <t>Exposure duration infant</t>
  </si>
  <si>
    <t>BM_ET</t>
  </si>
  <si>
    <t>Exposure time</t>
  </si>
  <si>
    <t>hrs/day</t>
  </si>
  <si>
    <t>BM_IR_inh</t>
  </si>
  <si>
    <t>Inhalation rate</t>
  </si>
  <si>
    <t>m3/hr</t>
  </si>
  <si>
    <t>BM_IR_milk</t>
  </si>
  <si>
    <t>Ingestion rate of breast milk by the infant</t>
  </si>
  <si>
    <t>kg/day</t>
  </si>
  <si>
    <t>BM_f1</t>
  </si>
  <si>
    <t>Fraction of ingested dioxin and dioxin-like PCBs that is stored in fat</t>
  </si>
  <si>
    <t>unitless</t>
  </si>
  <si>
    <t>BM_f2</t>
  </si>
  <si>
    <t>Fraction of mother's weight that is fat</t>
  </si>
  <si>
    <t>BM_f3</t>
  </si>
  <si>
    <t>Fraction of mother's breast milk that is fat</t>
  </si>
  <si>
    <t>BM_f4</t>
  </si>
  <si>
    <t>Fraction of ingested COPC that is absorbed</t>
  </si>
  <si>
    <t>BM_h</t>
  </si>
  <si>
    <t>Half-life of dioxin in adults</t>
  </si>
  <si>
    <t>days</t>
  </si>
  <si>
    <t>Hg_Hg2_Cs</t>
  </si>
  <si>
    <t>Divalent Mercury speciation split in Soil</t>
  </si>
  <si>
    <t>Hg_Hg2_Pd</t>
  </si>
  <si>
    <t>Divalent Mercury speciation split in Aboveground plants (direct deposition)</t>
  </si>
  <si>
    <t>Hg_Hg2_Pv</t>
  </si>
  <si>
    <t>Divalent Mercury speciation split in Aboveground plants (air to plant transfer)</t>
  </si>
  <si>
    <t>Hg_Hg2_dw</t>
  </si>
  <si>
    <t>Divalent Mercury speciation split in water (dissolved phase concentration)</t>
  </si>
  <si>
    <t>Hg_Mhg_Cs</t>
  </si>
  <si>
    <t>Methyl mercury speciation split in soil</t>
  </si>
  <si>
    <t>Hg_Mhg_Pd</t>
  </si>
  <si>
    <t>Methyl mercury speciation split in Aboveground plants (direct deposition)</t>
  </si>
  <si>
    <t>Hg_Mhg_Pv</t>
  </si>
  <si>
    <t>Methyl mercury speciation split in Aboveground plants (air-to-plant transfer)</t>
  </si>
  <si>
    <t>Hg_Mhg_dw</t>
  </si>
  <si>
    <t>Methyl mercury speciation split in water</t>
  </si>
  <si>
    <t>Soil bulk density</t>
  </si>
  <si>
    <t>g soil/cm^3 soil</t>
  </si>
  <si>
    <t>Beef_Fi_forage</t>
  </si>
  <si>
    <t>Fraction of forage grown on contaminated soil and ingested by the animal</t>
  </si>
  <si>
    <t>Beef_Fi_grain</t>
  </si>
  <si>
    <t>Fraction of grain grown on contaminated soil and ingested by the animal</t>
  </si>
  <si>
    <t>Beef_Fi_silage</t>
  </si>
  <si>
    <t>Fraction of silage grown on contaminated soil and ingested by the animal</t>
  </si>
  <si>
    <t>Beef_Qs</t>
  </si>
  <si>
    <t>Quantity of soil ingested by the animal</t>
  </si>
  <si>
    <t>Beef_qp_forage</t>
  </si>
  <si>
    <t>Quantity of forage ingested by the animal per day</t>
  </si>
  <si>
    <t>kg DW plant/day</t>
  </si>
  <si>
    <t>Beef_qp_grain</t>
  </si>
  <si>
    <t>Quantity of grain ingested by the animal per day</t>
  </si>
  <si>
    <t>Beef_qp_silage</t>
  </si>
  <si>
    <t>Quantity of silage ingested by the animal per day</t>
  </si>
  <si>
    <t>Chicken_Fi_grain</t>
  </si>
  <si>
    <t>Chicken_Qs</t>
  </si>
  <si>
    <t>Chicken_qp_grain</t>
  </si>
  <si>
    <t>Dairy_Fi_forage</t>
  </si>
  <si>
    <t>Dairy_Fi_grain</t>
  </si>
  <si>
    <t>Dairy_Fi_silage</t>
  </si>
  <si>
    <t>Dairy_Qs</t>
  </si>
  <si>
    <t>Dairy_qp_forage</t>
  </si>
  <si>
    <t>Dairy_qp_grain</t>
  </si>
  <si>
    <t>Dairy_qp_silage</t>
  </si>
  <si>
    <t>Egg_Fi_grain</t>
  </si>
  <si>
    <t>Egg_Qs</t>
  </si>
  <si>
    <t>Egg_qp_grain</t>
  </si>
  <si>
    <t>Average annual evapotranspiration</t>
  </si>
  <si>
    <t>cm/yr</t>
  </si>
  <si>
    <t>I_irr</t>
  </si>
  <si>
    <t>Average annual irrigation</t>
  </si>
  <si>
    <t>Average annual precipitation</t>
  </si>
  <si>
    <t>Pork_Fi_grain</t>
  </si>
  <si>
    <t>Pork_Fi_silage</t>
  </si>
  <si>
    <t>Pork_Qs</t>
  </si>
  <si>
    <t>Pork_qp_grain</t>
  </si>
  <si>
    <t>Pork_qp_silage</t>
  </si>
  <si>
    <t>Average annual surface runoff from pervious areas</t>
  </si>
  <si>
    <t>Rp_Aboveground</t>
  </si>
  <si>
    <t>Interception fraction of the edible portion of plant</t>
  </si>
  <si>
    <t>Rp_forage</t>
  </si>
  <si>
    <t>Rp_silage</t>
  </si>
  <si>
    <t>T1</t>
  </si>
  <si>
    <t>Time period at the beginning of combustion</t>
  </si>
  <si>
    <t>Ambient air temperature</t>
  </si>
  <si>
    <t>K</t>
  </si>
  <si>
    <t>Theta</t>
  </si>
  <si>
    <t>Temperature correction factor</t>
  </si>
  <si>
    <t>Theta_sw</t>
  </si>
  <si>
    <t>Soil volumetric water content</t>
  </si>
  <si>
    <t>ml water/cm^3 soil</t>
  </si>
  <si>
    <t>Length of plant exposure to deposition per harvest of edible portion of plant</t>
  </si>
  <si>
    <t>Tp_Forage</t>
  </si>
  <si>
    <t>Tp_Silage</t>
  </si>
  <si>
    <t>W</t>
  </si>
  <si>
    <t>Average annual wind speed</t>
  </si>
  <si>
    <t>m/s</t>
  </si>
  <si>
    <t>Yp_aboveground</t>
  </si>
  <si>
    <t>Yield or standing crop biomass of the edible portion of the plant (productivity)</t>
  </si>
  <si>
    <t>kg DW/m^2</t>
  </si>
  <si>
    <t>Yp_forage</t>
  </si>
  <si>
    <t>Yield or standing crop biomass of the edible portion of the plant</t>
  </si>
  <si>
    <t>Yp_silage</t>
  </si>
  <si>
    <t>Soil mixing zone depth</t>
  </si>
  <si>
    <t>cm</t>
  </si>
  <si>
    <t>f_lipid</t>
  </si>
  <si>
    <t>Fish lipid content</t>
  </si>
  <si>
    <t>k_von</t>
  </si>
  <si>
    <t>von Karman's constant</t>
  </si>
  <si>
    <t>Plant surface loss coefficient</t>
  </si>
  <si>
    <t>yr^-1</t>
  </si>
  <si>
    <t>COPC loss constant due to soil erosion</t>
  </si>
  <si>
    <t>mu_a</t>
  </si>
  <si>
    <t>Viscosity of air corresponding to air temp</t>
  </si>
  <si>
    <t>g/cm-s</t>
  </si>
  <si>
    <t>mu_w</t>
  </si>
  <si>
    <t>Viscosity of water corresponding to water temperature</t>
  </si>
  <si>
    <t>rho_a</t>
  </si>
  <si>
    <t>Density of air</t>
  </si>
  <si>
    <t>g/cm^3</t>
  </si>
  <si>
    <t>rho_soil</t>
  </si>
  <si>
    <t>Solids particle density</t>
  </si>
  <si>
    <t>Soil Bioavailability Factor</t>
  </si>
  <si>
    <t>VG_forage</t>
  </si>
  <si>
    <t>Empirical correction factor for forage</t>
  </si>
  <si>
    <t>VG_silage</t>
  </si>
  <si>
    <t>Empirical correction factor for silage</t>
  </si>
  <si>
    <t>tD</t>
  </si>
  <si>
    <t>Time period over which deposition occurs (time period of combustion)</t>
  </si>
  <si>
    <t>* AERMOD ( 12060):  Easter Langlee                   site elev 133 m           EL88         04/13/13</t>
  </si>
  <si>
    <t>* MODELING OPTIONS USED:                                                                    17:34:18</t>
  </si>
  <si>
    <t xml:space="preserve">*           CONC      DEPOS     DDEP      WDEP                ELEV                                                                  DRYDPLT   WETDPLT                                                    </t>
  </si>
  <si>
    <t xml:space="preserve">*         PLOT FILE OF ANNUAL VALUES FOR SOURCE GROUP: ALL     </t>
  </si>
  <si>
    <t xml:space="preserve">*         FORMAT: (6(1X,F13.5),3(1X,F8.2),2X,A6,2X,A8,2X,I8.8,2X,A8)                                                                                                                                                      </t>
  </si>
  <si>
    <t>*        X             Y      AVERAGE CONC    TOTAL DEPO      DRY DEPO      WET DEPO    ZELEV    ZHILL    ZFLAG    AVE     GRP      NUM YRS   NET ID</t>
  </si>
  <si>
    <t>* ____________  ____________  ____________  ____________  ____________  ____________   ______   ______   ______  ______  ________  ________  ________</t>
  </si>
  <si>
    <t xml:space="preserve">  352275.00000  636200.00000       2.95991       2.80031       0.93344       1.86687   110.50   273.00     0.00  ANNUAL  ALL       00000005</t>
  </si>
  <si>
    <t>*         FOR A TOTAL OF   1 RECEPTORS.</t>
  </si>
  <si>
    <t>http://www.metoffice.gov.uk/public/weather/climate/galashiels#?tab=climateTables</t>
  </si>
  <si>
    <t>Galashiels</t>
  </si>
  <si>
    <t>Climate period: 1981-2010</t>
  </si>
  <si>
    <r>
      <t xml:space="preserve">Station: </t>
    </r>
    <r>
      <rPr>
        <i/>
        <sz val="6.85"/>
        <color indexed="63"/>
        <rFont val="Verdana"/>
        <family val="2"/>
      </rPr>
      <t>Galashiels</t>
    </r>
  </si>
  <si>
    <r>
      <t xml:space="preserve">District: </t>
    </r>
    <r>
      <rPr>
        <i/>
        <sz val="6.85"/>
        <color indexed="63"/>
        <rFont val="Verdana"/>
        <family val="2"/>
      </rPr>
      <t>Scotland E</t>
    </r>
  </si>
  <si>
    <r>
      <t xml:space="preserve">Region: </t>
    </r>
    <r>
      <rPr>
        <i/>
        <sz val="6.85"/>
        <color indexed="63"/>
        <rFont val="Verdana"/>
        <family val="2"/>
      </rPr>
      <t>Scotland</t>
    </r>
  </si>
  <si>
    <r>
      <t xml:space="preserve">  </t>
    </r>
    <r>
      <rPr>
        <i/>
        <sz val="6.85"/>
        <color indexed="63"/>
        <rFont val="Verdana"/>
        <family val="2"/>
      </rPr>
      <t>UK</t>
    </r>
  </si>
  <si>
    <t>Month</t>
  </si>
  <si>
    <t>Max. Temp</t>
  </si>
  <si>
    <t>Min. temp</t>
  </si>
  <si>
    <t>Days of air frost (days)</t>
  </si>
  <si>
    <t>Sunshine (hours)</t>
  </si>
  <si>
    <t>Rainfall (mm)</t>
  </si>
  <si>
    <t>Days of rainfall &gt;= 1 mm (days)</t>
  </si>
  <si>
    <t>Monthly mean wind speed at 10m (knots)</t>
  </si>
  <si>
    <t>(°C)</t>
  </si>
  <si>
    <t>Jan</t>
  </si>
  <si>
    <t>n/a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</si>
  <si>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</si>
  <si>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</si>
  <si>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</si>
  <si>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</si>
  <si>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</si>
  <si>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</si>
  <si>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</si>
  <si>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</si>
  <si>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</si>
  <si>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</si>
  <si>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</si>
  <si>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</si>
  <si>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av max temp</t>
  </si>
  <si>
    <t>evapo trans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</si>
</sst>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sz val="10"/>
      <color indexed="8"/>
      <name val="Arial Unicode MS"/>
      <family val="2"/>
    </font>
    <font>
      <u val="single"/>
      <sz val="10"/>
      <color indexed="12"/>
      <name val="Arial"/>
      <family val="2"/>
    </font>
    <font>
      <b/>
      <sz val="15"/>
      <color indexed="63"/>
      <name val="Verdana"/>
      <family val="2"/>
    </font>
    <font>
      <b/>
      <sz val="11.7"/>
      <color indexed="63"/>
      <name val="Verdana"/>
      <family val="2"/>
    </font>
    <font>
      <sz val="6.85"/>
      <color indexed="63"/>
      <name val="Verdana"/>
      <family val="2"/>
    </font>
    <font>
      <i/>
      <sz val="6.85"/>
      <color indexed="6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u val="single"/>
      <sz val="8.25"/>
      <color indexed="12"/>
      <name val="Microsoft Sans Serif"/>
      <family val="2"/>
    </font>
    <font>
      <sz val="12"/>
      <color indexed="8"/>
      <name val="Calibri"/>
      <family val="2"/>
    </font>
    <font>
      <sz val="8.25"/>
      <color indexed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2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11" fontId="0" fillId="24" borderId="0" xfId="0" applyNumberFormat="1" applyFill="1" applyAlignment="1">
      <alignment/>
    </xf>
    <xf numFmtId="10" fontId="0" fillId="0" borderId="0" xfId="63" applyNumberFormat="1" applyFont="1" applyAlignment="1">
      <alignment/>
    </xf>
    <xf numFmtId="164" fontId="0" fillId="0" borderId="0" xfId="0" applyNumberFormat="1" applyAlignment="1">
      <alignment/>
    </xf>
    <xf numFmtId="0" fontId="5" fillId="2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2" fillId="0" borderId="0" xfId="58">
      <alignment/>
      <protection/>
    </xf>
    <xf numFmtId="0" fontId="10" fillId="0" borderId="0" xfId="53" applyAlignment="1" applyProtection="1">
      <alignment/>
      <protection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2" fillId="0" borderId="0" xfId="58" applyAlignment="1">
      <alignment horizontal="left" indent="1"/>
      <protection/>
    </xf>
    <xf numFmtId="0" fontId="13" fillId="0" borderId="0" xfId="58" applyFont="1" applyAlignment="1">
      <alignment horizontal="left" indent="1"/>
      <protection/>
    </xf>
    <xf numFmtId="0" fontId="13" fillId="0" borderId="0" xfId="58" applyFont="1">
      <alignment/>
      <protection/>
    </xf>
    <xf numFmtId="0" fontId="15" fillId="25" borderId="0" xfId="58" applyFont="1" applyFill="1" applyAlignment="1">
      <alignment horizontal="center" vertical="center" wrapText="1"/>
      <protection/>
    </xf>
    <xf numFmtId="0" fontId="16" fillId="25" borderId="0" xfId="58" applyFont="1" applyFill="1" applyAlignment="1">
      <alignment wrapText="1"/>
      <protection/>
    </xf>
    <xf numFmtId="165" fontId="2" fillId="0" borderId="0" xfId="58" applyNumberFormat="1">
      <alignment/>
      <protection/>
    </xf>
    <xf numFmtId="1" fontId="2" fillId="0" borderId="0" xfId="58" applyNumberFormat="1">
      <alignment/>
      <protection/>
    </xf>
    <xf numFmtId="0" fontId="15" fillId="25" borderId="0" xfId="58" applyFont="1" applyFill="1" applyAlignment="1">
      <alignment horizontal="center" vertical="center" wrapText="1"/>
      <protection/>
    </xf>
  </cellXfs>
  <cellStyles count="54">
    <cellStyle name="Normal" xfId="0"/>
    <cellStyle name="_Sheet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office.gov.uk/public/weather/climate/galashiels#?tab=climateTabl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4"/>
  <sheetViews>
    <sheetView zoomScale="85" zoomScaleNormal="85" zoomScalePageLayoutView="0" workbookViewId="0" topLeftCell="A1">
      <selection activeCell="F1" sqref="F1:P8"/>
    </sheetView>
  </sheetViews>
  <sheetFormatPr defaultColWidth="9.140625" defaultRowHeight="12.75"/>
  <cols>
    <col min="6" max="6" width="16.00390625" style="0" customWidth="1"/>
    <col min="8" max="8" width="16.00390625" style="0" customWidth="1"/>
    <col min="10" max="10" width="16.00390625" style="0" customWidth="1"/>
    <col min="12" max="12" width="16.00390625" style="0" customWidth="1"/>
    <col min="14" max="14" width="16.00390625" style="0" customWidth="1"/>
    <col min="16" max="16" width="16.00390625" style="0" customWidth="1"/>
    <col min="18" max="18" width="16.00390625" style="0" customWidth="1"/>
    <col min="20" max="20" width="16.00390625" style="0" customWidth="1"/>
    <col min="22" max="22" width="16.00390625" style="0" customWidth="1"/>
    <col min="24" max="24" width="16.00390625" style="0" customWidth="1"/>
    <col min="26" max="26" width="16.00390625" style="0" customWidth="1"/>
    <col min="28" max="28" width="16.00390625" style="0" customWidth="1"/>
    <col min="30" max="30" width="16.00390625" style="0" customWidth="1"/>
    <col min="32" max="32" width="16.00390625" style="0" customWidth="1"/>
    <col min="34" max="34" width="16.00390625" style="0" customWidth="1"/>
    <col min="36" max="36" width="16.00390625" style="0" customWidth="1"/>
    <col min="38" max="38" width="16.00390625" style="0" customWidth="1"/>
    <col min="40" max="40" width="16.00390625" style="0" customWidth="1"/>
    <col min="42" max="42" width="16.00390625" style="0" customWidth="1"/>
    <col min="44" max="44" width="16.00390625" style="0" customWidth="1"/>
    <col min="46" max="46" width="16.00390625" style="0" customWidth="1"/>
    <col min="48" max="48" width="16.00390625" style="0" customWidth="1"/>
    <col min="50" max="50" width="16.00390625" style="0" customWidth="1"/>
    <col min="52" max="52" width="16.00390625" style="0" customWidth="1"/>
    <col min="54" max="54" width="16.00390625" style="0" customWidth="1"/>
    <col min="56" max="56" width="16.00390625" style="0" customWidth="1"/>
    <col min="58" max="58" width="16.00390625" style="0" customWidth="1"/>
    <col min="60" max="60" width="16.00390625" style="0" customWidth="1"/>
    <col min="62" max="62" width="16.00390625" style="0" customWidth="1"/>
    <col min="64" max="64" width="16.00390625" style="0" customWidth="1"/>
    <col min="66" max="66" width="16.00390625" style="0" customWidth="1"/>
    <col min="68" max="68" width="16.00390625" style="0" customWidth="1"/>
    <col min="70" max="70" width="16.00390625" style="0" customWidth="1"/>
    <col min="72" max="72" width="16.00390625" style="0" customWidth="1"/>
    <col min="74" max="74" width="16.00390625" style="0" customWidth="1"/>
    <col min="76" max="76" width="16.00390625" style="0" customWidth="1"/>
    <col min="78" max="78" width="16.00390625" style="0" customWidth="1"/>
    <col min="80" max="80" width="16.00390625" style="0" customWidth="1"/>
    <col min="82" max="82" width="16.00390625" style="0" customWidth="1"/>
    <col min="84" max="84" width="16.00390625" style="0" customWidth="1"/>
    <col min="86" max="86" width="16.00390625" style="0" customWidth="1"/>
    <col min="88" max="88" width="16.00390625" style="0" customWidth="1"/>
    <col min="90" max="90" width="16.00390625" style="0" customWidth="1"/>
    <col min="92" max="92" width="16.00390625" style="0" customWidth="1"/>
    <col min="94" max="94" width="16.00390625" style="0" customWidth="1"/>
    <col min="96" max="96" width="16.00390625" style="0" customWidth="1"/>
    <col min="98" max="98" width="16.00390625" style="0" customWidth="1"/>
    <col min="100" max="100" width="16.00390625" style="0" customWidth="1"/>
    <col min="102" max="102" width="16.00390625" style="0" customWidth="1"/>
    <col min="104" max="104" width="16.00390625" style="0" customWidth="1"/>
    <col min="106" max="106" width="16.00390625" style="0" customWidth="1"/>
    <col min="108" max="108" width="16.00390625" style="0" customWidth="1"/>
    <col min="110" max="110" width="16.00390625" style="0" customWidth="1"/>
    <col min="112" max="112" width="16.00390625" style="0" customWidth="1"/>
    <col min="114" max="114" width="16.00390625" style="0" customWidth="1"/>
  </cols>
  <sheetData>
    <row r="1" spans="6:8" ht="12.75">
      <c r="F1" t="s">
        <v>232</v>
      </c>
      <c r="G1" t="s">
        <v>233</v>
      </c>
      <c r="H1" t="s">
        <v>234</v>
      </c>
    </row>
    <row r="3" spans="5:13" ht="12.75">
      <c r="E3" s="2"/>
      <c r="F3" s="6" t="s">
        <v>235</v>
      </c>
      <c r="G3" s="5">
        <f>Z12</f>
        <v>6.95421146816235E-14</v>
      </c>
      <c r="H3" s="6" t="s">
        <v>236</v>
      </c>
      <c r="I3" s="5">
        <f>G3*1000000000</f>
        <v>6.954211468162351E-05</v>
      </c>
      <c r="J3" t="s">
        <v>237</v>
      </c>
      <c r="L3" s="6" t="s">
        <v>241</v>
      </c>
      <c r="M3">
        <f>L55</f>
        <v>0.906048888800316</v>
      </c>
    </row>
    <row r="4" spans="5:13" ht="12.75">
      <c r="E4" s="3"/>
      <c r="F4" t="s">
        <v>238</v>
      </c>
      <c r="G4" s="5">
        <f>X26</f>
        <v>6.98376431622742E-13</v>
      </c>
      <c r="H4" s="6" t="s">
        <v>236</v>
      </c>
      <c r="I4" s="5">
        <f>G4*1000000000</f>
        <v>0.000698376431622742</v>
      </c>
      <c r="J4" t="s">
        <v>237</v>
      </c>
      <c r="M4" s="8">
        <f>M3/2</f>
        <v>0.453024444400158</v>
      </c>
    </row>
    <row r="5" spans="5:10" ht="12.75">
      <c r="E5" s="4"/>
      <c r="F5" s="6" t="s">
        <v>239</v>
      </c>
      <c r="G5" s="5">
        <f>CP38+CL38+CH38+CD38+BZ38</f>
        <v>3.027236387950612E-11</v>
      </c>
      <c r="H5" s="6" t="s">
        <v>236</v>
      </c>
      <c r="I5" s="5">
        <f>G5*1000000000</f>
        <v>0.03027236387950612</v>
      </c>
      <c r="J5" t="s">
        <v>237</v>
      </c>
    </row>
    <row r="6" spans="5:11" ht="12.75">
      <c r="E6" s="4"/>
      <c r="F6" t="s">
        <v>240</v>
      </c>
      <c r="G6" s="7">
        <f>G3+G4+G5</f>
        <v>3.104028242581049E-11</v>
      </c>
      <c r="H6" s="6" t="s">
        <v>236</v>
      </c>
      <c r="I6" s="5">
        <f>G6*1000000000</f>
        <v>0.03104028242581049</v>
      </c>
      <c r="J6" t="s">
        <v>237</v>
      </c>
      <c r="K6" s="8">
        <f>I6/2</f>
        <v>0.015520141212905245</v>
      </c>
    </row>
    <row r="7" spans="5:11" ht="12.75">
      <c r="E7" s="4"/>
      <c r="K7" s="9">
        <f>I6+0.9</f>
        <v>0.9310402824258105</v>
      </c>
    </row>
    <row r="8" ht="12.75">
      <c r="E8" s="4"/>
    </row>
    <row r="10" spans="1:32" ht="12.75">
      <c r="A10" t="s">
        <v>0</v>
      </c>
      <c r="B10" t="s">
        <v>8</v>
      </c>
      <c r="C10" t="s">
        <v>1</v>
      </c>
      <c r="D10" t="s">
        <v>2</v>
      </c>
      <c r="E10" t="s">
        <v>3</v>
      </c>
      <c r="F10" s="1" t="s">
        <v>9</v>
      </c>
      <c r="G10" t="s">
        <v>3</v>
      </c>
      <c r="H10" s="1" t="s">
        <v>10</v>
      </c>
      <c r="I10" t="s">
        <v>3</v>
      </c>
      <c r="J10" s="1" t="s">
        <v>11</v>
      </c>
      <c r="K10" t="s">
        <v>3</v>
      </c>
      <c r="L10" s="1" t="s">
        <v>12</v>
      </c>
      <c r="M10" t="s">
        <v>3</v>
      </c>
      <c r="N10" s="1" t="s">
        <v>13</v>
      </c>
      <c r="O10" t="s">
        <v>3</v>
      </c>
      <c r="P10" s="1" t="s">
        <v>14</v>
      </c>
      <c r="Q10" t="s">
        <v>3</v>
      </c>
      <c r="R10" s="1" t="s">
        <v>15</v>
      </c>
      <c r="S10" t="s">
        <v>3</v>
      </c>
      <c r="T10" s="1" t="s">
        <v>16</v>
      </c>
      <c r="U10" t="s">
        <v>3</v>
      </c>
      <c r="V10" s="1" t="s">
        <v>17</v>
      </c>
      <c r="W10" t="s">
        <v>3</v>
      </c>
      <c r="X10" s="1" t="s">
        <v>18</v>
      </c>
      <c r="Y10" t="s">
        <v>3</v>
      </c>
      <c r="Z10" s="1" t="s">
        <v>16</v>
      </c>
      <c r="AA10" t="s">
        <v>3</v>
      </c>
      <c r="AB10" s="1" t="s">
        <v>19</v>
      </c>
      <c r="AC10" t="s">
        <v>3</v>
      </c>
      <c r="AD10" s="1" t="s">
        <v>16</v>
      </c>
      <c r="AE10" t="s">
        <v>3</v>
      </c>
      <c r="AF10" s="1" t="s">
        <v>16</v>
      </c>
    </row>
    <row r="11" spans="5:32" ht="12.75">
      <c r="E11" s="2" t="s">
        <v>4</v>
      </c>
      <c r="F11" s="2" t="s">
        <v>20</v>
      </c>
      <c r="G11" s="2" t="s">
        <v>4</v>
      </c>
      <c r="H11" s="2" t="s">
        <v>21</v>
      </c>
      <c r="I11" s="2" t="s">
        <v>4</v>
      </c>
      <c r="J11" s="2" t="s">
        <v>22</v>
      </c>
      <c r="K11" s="2" t="s">
        <v>4</v>
      </c>
      <c r="L11" s="2" t="s">
        <v>23</v>
      </c>
      <c r="M11" s="2" t="s">
        <v>4</v>
      </c>
      <c r="N11" s="2" t="s">
        <v>24</v>
      </c>
      <c r="O11" s="2" t="s">
        <v>4</v>
      </c>
      <c r="P11" s="2" t="s">
        <v>25</v>
      </c>
      <c r="Q11" s="2" t="s">
        <v>4</v>
      </c>
      <c r="R11" s="2" t="s">
        <v>26</v>
      </c>
      <c r="S11" s="2" t="s">
        <v>4</v>
      </c>
      <c r="T11" s="2" t="s">
        <v>27</v>
      </c>
      <c r="U11" s="2" t="s">
        <v>4</v>
      </c>
      <c r="V11" s="2" t="s">
        <v>28</v>
      </c>
      <c r="W11" s="2" t="s">
        <v>4</v>
      </c>
      <c r="X11" s="2" t="s">
        <v>29</v>
      </c>
      <c r="Y11" s="2" t="s">
        <v>4</v>
      </c>
      <c r="Z11" s="2" t="s">
        <v>27</v>
      </c>
      <c r="AA11" s="2" t="s">
        <v>4</v>
      </c>
      <c r="AB11" s="2" t="s">
        <v>30</v>
      </c>
      <c r="AC11" s="2" t="s">
        <v>4</v>
      </c>
      <c r="AD11" s="2" t="s">
        <v>27</v>
      </c>
      <c r="AE11" s="2" t="s">
        <v>4</v>
      </c>
      <c r="AF11" s="2" t="s">
        <v>27</v>
      </c>
    </row>
    <row r="12" spans="5:32" ht="12.75">
      <c r="E12" s="3" t="s">
        <v>31</v>
      </c>
      <c r="F12" s="3">
        <v>2.47360716666667E-09</v>
      </c>
      <c r="G12" s="3" t="s">
        <v>32</v>
      </c>
      <c r="H12" s="3">
        <v>1.73500992125797E-05</v>
      </c>
      <c r="I12" s="3" t="s">
        <v>33</v>
      </c>
      <c r="J12" s="3">
        <v>3.40576021580268E-05</v>
      </c>
      <c r="K12" s="3" t="s">
        <v>34</v>
      </c>
      <c r="L12" s="3">
        <v>0.000351429869991694</v>
      </c>
      <c r="M12" s="3" t="s">
        <v>35</v>
      </c>
      <c r="N12" s="3">
        <v>0.0304028375713623</v>
      </c>
      <c r="O12" s="3" t="s">
        <v>36</v>
      </c>
      <c r="P12" s="3">
        <v>4.86794802771364E-08</v>
      </c>
      <c r="Q12" s="3" t="s">
        <v>37</v>
      </c>
      <c r="R12" s="3">
        <v>3.14860007871694E-08</v>
      </c>
      <c r="S12" s="3" t="s">
        <v>38</v>
      </c>
      <c r="T12" s="3">
        <v>4.49800011245277E-14</v>
      </c>
      <c r="U12" s="3" t="s">
        <v>39</v>
      </c>
      <c r="V12" s="3">
        <v>150000</v>
      </c>
      <c r="W12" s="3" t="s">
        <v>40</v>
      </c>
      <c r="X12" s="3">
        <v>3.6969863937968E-09</v>
      </c>
      <c r="Y12" s="3" t="s">
        <v>38</v>
      </c>
      <c r="Z12" s="3">
        <v>6.95421146816235E-14</v>
      </c>
      <c r="AA12" s="3" t="s">
        <v>41</v>
      </c>
      <c r="AB12" s="3">
        <v>6.66842195577212E-05</v>
      </c>
      <c r="AC12" s="3" t="s">
        <v>38</v>
      </c>
      <c r="AD12" s="3">
        <v>4.49800011245277E-14</v>
      </c>
      <c r="AE12" s="3" t="s">
        <v>38</v>
      </c>
      <c r="AF12" s="3">
        <v>6.95421146816235E-14</v>
      </c>
    </row>
    <row r="13" spans="5:32" ht="12.75">
      <c r="E13" s="4" t="s">
        <v>5</v>
      </c>
      <c r="F13" s="4">
        <v>1.06E-10</v>
      </c>
      <c r="G13" s="4" t="s">
        <v>42</v>
      </c>
      <c r="H13" s="4">
        <v>8.1</v>
      </c>
      <c r="I13" s="4" t="s">
        <v>43</v>
      </c>
      <c r="J13" s="4">
        <v>81</v>
      </c>
      <c r="K13" s="4" t="s">
        <v>44</v>
      </c>
      <c r="L13" s="4">
        <v>31536000</v>
      </c>
      <c r="M13" s="4" t="s">
        <v>45</v>
      </c>
      <c r="N13" s="4">
        <v>0.03</v>
      </c>
      <c r="O13" s="4" t="s">
        <v>46</v>
      </c>
      <c r="P13" s="4">
        <v>2.47360716666667E-09</v>
      </c>
      <c r="Q13" s="4" t="s">
        <v>46</v>
      </c>
      <c r="R13" s="4">
        <v>2.47360716666667E-09</v>
      </c>
      <c r="S13" s="4" t="s">
        <v>37</v>
      </c>
      <c r="T13" s="4">
        <v>3.14860007871694E-08</v>
      </c>
      <c r="U13" s="4" t="s">
        <v>47</v>
      </c>
      <c r="V13" s="4">
        <v>150000</v>
      </c>
      <c r="W13" s="4" t="s">
        <v>48</v>
      </c>
      <c r="X13" s="4">
        <v>4.49800011245277E-14</v>
      </c>
      <c r="Y13" s="4" t="s">
        <v>37</v>
      </c>
      <c r="Z13" s="4">
        <v>4.86794802771364E-08</v>
      </c>
      <c r="AA13" s="4" t="s">
        <v>48</v>
      </c>
      <c r="AB13" s="4">
        <v>6.95421146816235E-14</v>
      </c>
      <c r="AC13" s="4" t="s">
        <v>37</v>
      </c>
      <c r="AD13" s="4">
        <v>3.14860007871694E-08</v>
      </c>
      <c r="AE13" s="4" t="s">
        <v>37</v>
      </c>
      <c r="AF13" s="4">
        <v>4.86794802771364E-08</v>
      </c>
    </row>
    <row r="14" spans="5:32" ht="12.75">
      <c r="E14" s="4" t="s">
        <v>49</v>
      </c>
      <c r="F14" s="4">
        <v>10</v>
      </c>
      <c r="G14" s="4" t="s">
        <v>50</v>
      </c>
      <c r="H14" s="4">
        <v>0.2</v>
      </c>
      <c r="I14" s="4" t="s">
        <v>48</v>
      </c>
      <c r="J14" s="4">
        <v>0</v>
      </c>
      <c r="K14" s="4" t="s">
        <v>51</v>
      </c>
      <c r="L14" s="4">
        <v>3.29E-05</v>
      </c>
      <c r="M14" s="4" t="s">
        <v>52</v>
      </c>
      <c r="N14" s="4">
        <v>0</v>
      </c>
      <c r="O14" s="4" t="s">
        <v>53</v>
      </c>
      <c r="P14" s="4">
        <v>0.0304028375713623</v>
      </c>
      <c r="Q14" s="4" t="s">
        <v>36</v>
      </c>
      <c r="R14" s="4">
        <v>4.86794802771364E-08</v>
      </c>
      <c r="S14" s="4" t="s">
        <v>54</v>
      </c>
      <c r="T14" s="4">
        <v>0.0001</v>
      </c>
      <c r="U14" s="4" t="s">
        <v>55</v>
      </c>
      <c r="V14" s="4">
        <v>1</v>
      </c>
      <c r="W14" s="4" t="s">
        <v>56</v>
      </c>
      <c r="X14" s="4">
        <v>40</v>
      </c>
      <c r="Y14" s="4" t="s">
        <v>54</v>
      </c>
      <c r="Z14" s="4">
        <v>0.0001</v>
      </c>
      <c r="AA14" s="4" t="s">
        <v>56</v>
      </c>
      <c r="AB14" s="4">
        <v>40</v>
      </c>
      <c r="AC14" s="4" t="s">
        <v>54</v>
      </c>
      <c r="AD14" s="4">
        <v>0.0001</v>
      </c>
      <c r="AE14" s="4" t="s">
        <v>54</v>
      </c>
      <c r="AF14" s="4">
        <v>0.0001</v>
      </c>
    </row>
    <row r="15" spans="5:32" ht="12.75">
      <c r="E15" s="4" t="s">
        <v>57</v>
      </c>
      <c r="F15" s="4">
        <v>1.2</v>
      </c>
      <c r="G15" s="4" t="s">
        <v>49</v>
      </c>
      <c r="H15" s="4">
        <v>10</v>
      </c>
      <c r="I15" s="4" t="s">
        <v>42</v>
      </c>
      <c r="J15" s="4">
        <v>8.1</v>
      </c>
      <c r="K15" s="4" t="s">
        <v>49</v>
      </c>
      <c r="L15" s="4">
        <v>10</v>
      </c>
      <c r="M15" s="4" t="s">
        <v>32</v>
      </c>
      <c r="N15" s="4">
        <v>1.73500992125797E-05</v>
      </c>
      <c r="O15" s="4" t="s">
        <v>58</v>
      </c>
      <c r="P15" s="4">
        <v>30</v>
      </c>
      <c r="Q15" s="4" t="s">
        <v>53</v>
      </c>
      <c r="R15" s="4">
        <v>0.0304028375713623</v>
      </c>
      <c r="S15" s="4" t="s">
        <v>59</v>
      </c>
      <c r="T15" s="4">
        <v>1</v>
      </c>
      <c r="W15" s="4" t="s">
        <v>55</v>
      </c>
      <c r="X15" s="4">
        <v>350</v>
      </c>
      <c r="Y15" s="4" t="s">
        <v>59</v>
      </c>
      <c r="Z15" s="4">
        <v>1</v>
      </c>
      <c r="AA15" s="4" t="s">
        <v>55</v>
      </c>
      <c r="AB15" s="4">
        <v>350</v>
      </c>
      <c r="AC15" s="4" t="s">
        <v>59</v>
      </c>
      <c r="AD15" s="4">
        <v>1</v>
      </c>
      <c r="AE15" s="4" t="s">
        <v>59</v>
      </c>
      <c r="AF15" s="4">
        <v>1</v>
      </c>
    </row>
    <row r="16" spans="5:32" ht="12.75">
      <c r="E16" s="4" t="s">
        <v>6</v>
      </c>
      <c r="F16" s="4">
        <v>0.664</v>
      </c>
      <c r="G16" s="4" t="s">
        <v>60</v>
      </c>
      <c r="H16" s="4">
        <v>38904.51</v>
      </c>
      <c r="I16" s="4" t="s">
        <v>61</v>
      </c>
      <c r="J16" s="4">
        <v>57</v>
      </c>
      <c r="K16" s="4" t="s">
        <v>60</v>
      </c>
      <c r="L16" s="4">
        <v>38904.51</v>
      </c>
      <c r="M16" s="4" t="s">
        <v>33</v>
      </c>
      <c r="N16" s="4">
        <v>3.40576021580268E-05</v>
      </c>
      <c r="Q16" s="4" t="s">
        <v>58</v>
      </c>
      <c r="R16" s="4">
        <v>30</v>
      </c>
      <c r="S16" s="4" t="s">
        <v>62</v>
      </c>
      <c r="T16" s="4">
        <v>70</v>
      </c>
      <c r="W16" s="4" t="s">
        <v>63</v>
      </c>
      <c r="X16" s="4">
        <v>150000</v>
      </c>
      <c r="Y16" s="4" t="s">
        <v>62</v>
      </c>
      <c r="Z16" s="4">
        <v>70</v>
      </c>
      <c r="AA16" s="4" t="s">
        <v>64</v>
      </c>
      <c r="AB16" s="4">
        <v>1E-09</v>
      </c>
      <c r="AC16" s="4" t="s">
        <v>62</v>
      </c>
      <c r="AD16" s="4">
        <v>70</v>
      </c>
      <c r="AE16" s="4" t="s">
        <v>62</v>
      </c>
      <c r="AF16" s="4">
        <v>70</v>
      </c>
    </row>
    <row r="17" spans="5:28" ht="12.75">
      <c r="E17" s="4" t="s">
        <v>65</v>
      </c>
      <c r="F17" s="4">
        <v>0.93344</v>
      </c>
      <c r="G17" s="4" t="s">
        <v>57</v>
      </c>
      <c r="H17" s="4">
        <v>1.2</v>
      </c>
      <c r="I17" s="4" t="s">
        <v>50</v>
      </c>
      <c r="J17" s="4">
        <v>0.2</v>
      </c>
      <c r="K17" s="4" t="s">
        <v>66</v>
      </c>
      <c r="L17" s="4">
        <v>8.205E-05</v>
      </c>
      <c r="M17" s="4" t="s">
        <v>34</v>
      </c>
      <c r="N17" s="4">
        <v>0.000351429869991694</v>
      </c>
      <c r="Q17" s="4" t="s">
        <v>67</v>
      </c>
      <c r="R17" s="4">
        <v>0</v>
      </c>
      <c r="W17" s="4" t="s">
        <v>68</v>
      </c>
      <c r="X17" s="4">
        <v>70</v>
      </c>
      <c r="AA17" s="4" t="s">
        <v>68</v>
      </c>
      <c r="AB17" s="4">
        <v>40</v>
      </c>
    </row>
    <row r="18" spans="5:18" ht="12.75">
      <c r="E18" s="4" t="s">
        <v>69</v>
      </c>
      <c r="F18" s="4">
        <v>1.86687</v>
      </c>
      <c r="I18" s="4" t="s">
        <v>49</v>
      </c>
      <c r="J18" s="4">
        <v>10</v>
      </c>
      <c r="K18" s="4" t="s">
        <v>70</v>
      </c>
      <c r="L18" s="4">
        <v>285</v>
      </c>
      <c r="Q18" s="4" t="s">
        <v>71</v>
      </c>
      <c r="R18" s="4">
        <v>40</v>
      </c>
    </row>
    <row r="19" spans="5:12" ht="12.75">
      <c r="E19" s="4" t="s">
        <v>72</v>
      </c>
      <c r="F19" s="4">
        <v>0.93344</v>
      </c>
      <c r="I19" s="4" t="s">
        <v>57</v>
      </c>
      <c r="J19" s="4">
        <v>1.2</v>
      </c>
      <c r="K19" s="4" t="s">
        <v>57</v>
      </c>
      <c r="L19" s="4">
        <v>1.2</v>
      </c>
    </row>
    <row r="20" spans="5:12" ht="12.75">
      <c r="E20" s="4" t="s">
        <v>73</v>
      </c>
      <c r="F20" s="4">
        <v>1.86687</v>
      </c>
      <c r="I20" s="4" t="s">
        <v>60</v>
      </c>
      <c r="J20" s="4">
        <v>38904.51</v>
      </c>
      <c r="K20" s="4" t="s">
        <v>74</v>
      </c>
      <c r="L20" s="4">
        <v>0.104</v>
      </c>
    </row>
    <row r="21" spans="11:12" ht="12.75">
      <c r="K21" s="4" t="s">
        <v>75</v>
      </c>
      <c r="L21" s="4">
        <v>2.7</v>
      </c>
    </row>
    <row r="22" spans="11:12" ht="12.75">
      <c r="K22" s="4" t="s">
        <v>50</v>
      </c>
      <c r="L22" s="4">
        <v>0.2</v>
      </c>
    </row>
    <row r="24" spans="1:30" ht="12.75">
      <c r="A24" t="s">
        <v>0</v>
      </c>
      <c r="B24" t="s">
        <v>76</v>
      </c>
      <c r="C24" t="s">
        <v>1</v>
      </c>
      <c r="D24" t="s">
        <v>2</v>
      </c>
      <c r="E24" t="s">
        <v>3</v>
      </c>
      <c r="F24" s="1" t="s">
        <v>77</v>
      </c>
      <c r="G24" t="s">
        <v>3</v>
      </c>
      <c r="H24" s="1" t="s">
        <v>78</v>
      </c>
      <c r="I24" t="s">
        <v>3</v>
      </c>
      <c r="J24" s="1" t="s">
        <v>79</v>
      </c>
      <c r="K24" t="s">
        <v>3</v>
      </c>
      <c r="L24" s="1" t="s">
        <v>79</v>
      </c>
      <c r="M24" t="s">
        <v>3</v>
      </c>
      <c r="N24" s="1" t="s">
        <v>80</v>
      </c>
      <c r="O24" t="s">
        <v>3</v>
      </c>
      <c r="P24" s="1" t="s">
        <v>80</v>
      </c>
      <c r="Q24" t="s">
        <v>3</v>
      </c>
      <c r="R24" s="1" t="s">
        <v>81</v>
      </c>
      <c r="S24" t="s">
        <v>3</v>
      </c>
      <c r="T24" s="1" t="s">
        <v>17</v>
      </c>
      <c r="U24" t="s">
        <v>3</v>
      </c>
      <c r="V24" s="1" t="s">
        <v>18</v>
      </c>
      <c r="W24" t="s">
        <v>3</v>
      </c>
      <c r="X24" s="1" t="s">
        <v>81</v>
      </c>
      <c r="Y24" t="s">
        <v>3</v>
      </c>
      <c r="Z24" s="1" t="s">
        <v>19</v>
      </c>
      <c r="AA24" t="s">
        <v>3</v>
      </c>
      <c r="AB24" s="1" t="s">
        <v>81</v>
      </c>
      <c r="AC24" t="s">
        <v>3</v>
      </c>
      <c r="AD24" s="1" t="s">
        <v>81</v>
      </c>
    </row>
    <row r="25" spans="5:30" ht="12.75">
      <c r="E25" s="2" t="s">
        <v>4</v>
      </c>
      <c r="F25" s="2" t="s">
        <v>82</v>
      </c>
      <c r="G25" s="2" t="s">
        <v>4</v>
      </c>
      <c r="H25" s="2" t="s">
        <v>83</v>
      </c>
      <c r="I25" s="2" t="s">
        <v>4</v>
      </c>
      <c r="J25" s="2" t="s">
        <v>84</v>
      </c>
      <c r="K25" s="2" t="s">
        <v>4</v>
      </c>
      <c r="L25" s="2" t="s">
        <v>84</v>
      </c>
      <c r="M25" s="2" t="s">
        <v>4</v>
      </c>
      <c r="N25" s="2" t="s">
        <v>85</v>
      </c>
      <c r="O25" s="2" t="s">
        <v>4</v>
      </c>
      <c r="P25" s="2" t="s">
        <v>85</v>
      </c>
      <c r="Q25" s="2" t="s">
        <v>4</v>
      </c>
      <c r="R25" s="2" t="s">
        <v>86</v>
      </c>
      <c r="S25" s="2" t="s">
        <v>4</v>
      </c>
      <c r="T25" s="2" t="s">
        <v>28</v>
      </c>
      <c r="U25" s="2" t="s">
        <v>4</v>
      </c>
      <c r="V25" s="2" t="s">
        <v>87</v>
      </c>
      <c r="W25" s="2" t="s">
        <v>4</v>
      </c>
      <c r="X25" s="2" t="s">
        <v>86</v>
      </c>
      <c r="Y25" s="2" t="s">
        <v>4</v>
      </c>
      <c r="Z25" s="2" t="s">
        <v>30</v>
      </c>
      <c r="AA25" s="2" t="s">
        <v>4</v>
      </c>
      <c r="AB25" s="2" t="s">
        <v>86</v>
      </c>
      <c r="AC25" s="2" t="s">
        <v>4</v>
      </c>
      <c r="AD25" s="2" t="s">
        <v>86</v>
      </c>
    </row>
    <row r="26" spans="5:30" ht="12.75">
      <c r="E26" s="3" t="s">
        <v>88</v>
      </c>
      <c r="F26" s="3">
        <v>6.67739452644777E-10</v>
      </c>
      <c r="G26" s="3" t="s">
        <v>89</v>
      </c>
      <c r="H26" s="3">
        <v>1.13713625052667E-10</v>
      </c>
      <c r="I26" s="3" t="s">
        <v>90</v>
      </c>
      <c r="J26" s="3">
        <v>1.43261303581621E-10</v>
      </c>
      <c r="K26" s="3" t="s">
        <v>91</v>
      </c>
      <c r="L26" s="3">
        <v>2.21491635260971E-10</v>
      </c>
      <c r="M26" s="3" t="s">
        <v>90</v>
      </c>
      <c r="N26" s="3">
        <v>3.24305808107845E-10</v>
      </c>
      <c r="O26" s="3" t="s">
        <v>91</v>
      </c>
      <c r="P26" s="3">
        <v>5.01398646854505E-10</v>
      </c>
      <c r="Q26" s="3" t="s">
        <v>92</v>
      </c>
      <c r="R26" s="3">
        <v>5.81434980871731E-13</v>
      </c>
      <c r="S26" s="3" t="s">
        <v>93</v>
      </c>
      <c r="T26" s="3">
        <v>150000</v>
      </c>
      <c r="U26" s="3" t="s">
        <v>94</v>
      </c>
      <c r="V26" s="3">
        <v>4.77891765100053E-08</v>
      </c>
      <c r="W26" s="3" t="s">
        <v>95</v>
      </c>
      <c r="X26" s="3">
        <v>6.98376431622742E-13</v>
      </c>
      <c r="Y26" s="3" t="s">
        <v>96</v>
      </c>
      <c r="Z26" s="3">
        <v>0.000669676030323177</v>
      </c>
      <c r="AA26" s="3" t="s">
        <v>92</v>
      </c>
      <c r="AB26" s="3">
        <v>5.81434980871731E-13</v>
      </c>
      <c r="AC26" s="3" t="s">
        <v>95</v>
      </c>
      <c r="AD26" s="3">
        <v>6.98376431622742E-13</v>
      </c>
    </row>
    <row r="27" spans="5:30" ht="12.75">
      <c r="E27" s="4" t="s">
        <v>5</v>
      </c>
      <c r="F27" s="4">
        <v>1.06E-10</v>
      </c>
      <c r="G27" s="4" t="s">
        <v>5</v>
      </c>
      <c r="H27" s="4">
        <v>1.06E-10</v>
      </c>
      <c r="I27" s="4" t="s">
        <v>37</v>
      </c>
      <c r="J27" s="4">
        <v>3.14860007871694E-08</v>
      </c>
      <c r="K27" s="4" t="s">
        <v>37</v>
      </c>
      <c r="L27" s="4">
        <v>4.86794802771364E-08</v>
      </c>
      <c r="M27" s="4" t="s">
        <v>37</v>
      </c>
      <c r="N27" s="4">
        <v>3.14860007871694E-08</v>
      </c>
      <c r="O27" s="4" t="s">
        <v>37</v>
      </c>
      <c r="P27" s="4">
        <v>4.86794802771364E-08</v>
      </c>
      <c r="Q27" s="4" t="s">
        <v>88</v>
      </c>
      <c r="R27" s="4">
        <v>6.67739452644777E-10</v>
      </c>
      <c r="S27" s="4" t="s">
        <v>47</v>
      </c>
      <c r="T27" s="4">
        <v>150000</v>
      </c>
      <c r="U27" s="4" t="s">
        <v>48</v>
      </c>
      <c r="V27" s="4">
        <v>5.81434980871731E-13</v>
      </c>
      <c r="W27" s="4" t="s">
        <v>88</v>
      </c>
      <c r="X27" s="4">
        <v>6.67739452644777E-10</v>
      </c>
      <c r="Y27" s="4" t="s">
        <v>97</v>
      </c>
      <c r="Z27" s="4">
        <v>6.98376431622742E-13</v>
      </c>
      <c r="AA27" s="4" t="s">
        <v>88</v>
      </c>
      <c r="AB27" s="4">
        <v>6.67739452644777E-10</v>
      </c>
      <c r="AC27" s="4" t="s">
        <v>88</v>
      </c>
      <c r="AD27" s="4">
        <v>6.67739452644777E-10</v>
      </c>
    </row>
    <row r="28" spans="5:30" ht="12.75">
      <c r="E28" s="4" t="s">
        <v>6</v>
      </c>
      <c r="F28" s="4">
        <v>0.664</v>
      </c>
      <c r="G28" s="4" t="s">
        <v>6</v>
      </c>
      <c r="H28" s="4">
        <v>0.664</v>
      </c>
      <c r="I28" s="4" t="s">
        <v>98</v>
      </c>
      <c r="J28" s="4">
        <v>0.00455</v>
      </c>
      <c r="K28" s="4" t="s">
        <v>98</v>
      </c>
      <c r="L28" s="4">
        <v>0.00455</v>
      </c>
      <c r="M28" s="4" t="s">
        <v>99</v>
      </c>
      <c r="N28" s="4">
        <v>1.03</v>
      </c>
      <c r="O28" s="4" t="s">
        <v>99</v>
      </c>
      <c r="P28" s="4">
        <v>1.03</v>
      </c>
      <c r="Q28" s="4" t="s">
        <v>100</v>
      </c>
      <c r="R28" s="4">
        <v>1.43261303581621E-10</v>
      </c>
      <c r="S28" s="4" t="s">
        <v>55</v>
      </c>
      <c r="T28" s="4">
        <v>1</v>
      </c>
      <c r="U28" s="4" t="s">
        <v>56</v>
      </c>
      <c r="V28" s="4">
        <v>40</v>
      </c>
      <c r="W28" s="4" t="s">
        <v>100</v>
      </c>
      <c r="X28" s="4">
        <v>2.21491635260971E-10</v>
      </c>
      <c r="Y28" s="4" t="s">
        <v>56</v>
      </c>
      <c r="Z28" s="4">
        <v>40</v>
      </c>
      <c r="AA28" s="4" t="s">
        <v>100</v>
      </c>
      <c r="AB28" s="4">
        <v>1.43261303581621E-10</v>
      </c>
      <c r="AC28" s="4" t="s">
        <v>100</v>
      </c>
      <c r="AD28" s="4">
        <v>2.21491635260971E-10</v>
      </c>
    </row>
    <row r="29" spans="5:30" ht="12.75">
      <c r="E29" s="4" t="s">
        <v>72</v>
      </c>
      <c r="F29" s="4">
        <v>0.93344</v>
      </c>
      <c r="G29" s="4" t="s">
        <v>7</v>
      </c>
      <c r="H29" s="4">
        <v>2.95991</v>
      </c>
      <c r="M29" s="4" t="s">
        <v>101</v>
      </c>
      <c r="N29" s="4">
        <v>0.01</v>
      </c>
      <c r="O29" s="4" t="s">
        <v>101</v>
      </c>
      <c r="P29" s="4">
        <v>0.01</v>
      </c>
      <c r="Q29" s="4" t="s">
        <v>102</v>
      </c>
      <c r="R29" s="4">
        <v>0.00047</v>
      </c>
      <c r="U29" s="4" t="s">
        <v>55</v>
      </c>
      <c r="V29" s="4">
        <v>350</v>
      </c>
      <c r="W29" s="4" t="s">
        <v>102</v>
      </c>
      <c r="X29" s="4">
        <v>0.00047</v>
      </c>
      <c r="Y29" s="4" t="s">
        <v>55</v>
      </c>
      <c r="Z29" s="4">
        <v>350</v>
      </c>
      <c r="AA29" s="4" t="s">
        <v>102</v>
      </c>
      <c r="AB29" s="4">
        <v>0.00047</v>
      </c>
      <c r="AC29" s="4" t="s">
        <v>102</v>
      </c>
      <c r="AD29" s="4">
        <v>0.00047</v>
      </c>
    </row>
    <row r="30" spans="5:30" ht="12.75">
      <c r="E30" s="4" t="s">
        <v>103</v>
      </c>
      <c r="F30" s="4">
        <v>0.39</v>
      </c>
      <c r="G30" s="4" t="s">
        <v>104</v>
      </c>
      <c r="H30" s="4">
        <v>65500</v>
      </c>
      <c r="Q30" s="4" t="s">
        <v>105</v>
      </c>
      <c r="R30" s="4">
        <v>0.00064</v>
      </c>
      <c r="U30" s="4" t="s">
        <v>63</v>
      </c>
      <c r="V30" s="4">
        <v>150000</v>
      </c>
      <c r="W30" s="4" t="s">
        <v>105</v>
      </c>
      <c r="X30" s="4">
        <v>0.00064</v>
      </c>
      <c r="Y30" s="4" t="s">
        <v>106</v>
      </c>
      <c r="Z30" s="4">
        <v>1E-09</v>
      </c>
      <c r="AA30" s="4" t="s">
        <v>105</v>
      </c>
      <c r="AB30" s="4">
        <v>0.00064</v>
      </c>
      <c r="AC30" s="4" t="s">
        <v>105</v>
      </c>
      <c r="AD30" s="4">
        <v>0.00064</v>
      </c>
    </row>
    <row r="31" spans="5:30" ht="12.75">
      <c r="E31" s="4" t="s">
        <v>107</v>
      </c>
      <c r="F31" s="4">
        <v>18</v>
      </c>
      <c r="G31" s="4" t="s">
        <v>108</v>
      </c>
      <c r="H31" s="4">
        <v>0.01</v>
      </c>
      <c r="Q31" s="4" t="s">
        <v>109</v>
      </c>
      <c r="R31" s="4">
        <v>3.24305808107845E-10</v>
      </c>
      <c r="U31" s="4" t="s">
        <v>68</v>
      </c>
      <c r="V31" s="4">
        <v>70</v>
      </c>
      <c r="W31" s="4" t="s">
        <v>109</v>
      </c>
      <c r="X31" s="4">
        <v>5.01398646854505E-10</v>
      </c>
      <c r="Y31" s="4" t="s">
        <v>68</v>
      </c>
      <c r="Z31" s="4">
        <v>40</v>
      </c>
      <c r="AA31" s="4" t="s">
        <v>109</v>
      </c>
      <c r="AB31" s="4">
        <v>3.24305808107845E-10</v>
      </c>
      <c r="AC31" s="4" t="s">
        <v>109</v>
      </c>
      <c r="AD31" s="4">
        <v>5.01398646854505E-10</v>
      </c>
    </row>
    <row r="32" spans="5:30" ht="12.75">
      <c r="E32" s="4" t="s">
        <v>110</v>
      </c>
      <c r="F32" s="4">
        <v>0.16</v>
      </c>
      <c r="G32" s="4" t="s">
        <v>111</v>
      </c>
      <c r="H32" s="4">
        <v>0.0012</v>
      </c>
      <c r="Q32" s="4" t="s">
        <v>112</v>
      </c>
      <c r="R32" s="4">
        <v>0.00017</v>
      </c>
      <c r="W32" s="4" t="s">
        <v>112</v>
      </c>
      <c r="X32" s="4">
        <v>0.00017</v>
      </c>
      <c r="AA32" s="4" t="s">
        <v>112</v>
      </c>
      <c r="AB32" s="4">
        <v>0.00017</v>
      </c>
      <c r="AC32" s="4" t="s">
        <v>112</v>
      </c>
      <c r="AD32" s="4">
        <v>0.00017</v>
      </c>
    </row>
    <row r="33" spans="5:30" ht="12.75">
      <c r="E33" s="4" t="s">
        <v>113</v>
      </c>
      <c r="F33" s="4">
        <v>2.24</v>
      </c>
      <c r="Q33" s="4" t="s">
        <v>114</v>
      </c>
      <c r="R33" s="4">
        <v>1</v>
      </c>
      <c r="W33" s="4" t="s">
        <v>114</v>
      </c>
      <c r="X33" s="4">
        <v>1</v>
      </c>
      <c r="AA33" s="4" t="s">
        <v>114</v>
      </c>
      <c r="AB33" s="4">
        <v>1</v>
      </c>
      <c r="AC33" s="4" t="s">
        <v>114</v>
      </c>
      <c r="AD33" s="4">
        <v>1</v>
      </c>
    </row>
    <row r="35" spans="1:114" ht="12.75">
      <c r="A35" t="s">
        <v>0</v>
      </c>
      <c r="B35" t="s">
        <v>115</v>
      </c>
      <c r="C35" t="s">
        <v>1</v>
      </c>
      <c r="D35" t="s">
        <v>2</v>
      </c>
      <c r="E35" t="s">
        <v>3</v>
      </c>
      <c r="F35" s="1" t="s">
        <v>116</v>
      </c>
      <c r="G35" t="s">
        <v>3</v>
      </c>
      <c r="H35" s="1" t="s">
        <v>116</v>
      </c>
      <c r="I35" t="s">
        <v>3</v>
      </c>
      <c r="J35" s="1" t="s">
        <v>117</v>
      </c>
      <c r="K35" t="s">
        <v>3</v>
      </c>
      <c r="L35" s="1" t="s">
        <v>117</v>
      </c>
      <c r="M35" t="s">
        <v>3</v>
      </c>
      <c r="N35" s="1" t="s">
        <v>118</v>
      </c>
      <c r="O35" t="s">
        <v>3</v>
      </c>
      <c r="P35" s="1" t="s">
        <v>118</v>
      </c>
      <c r="Q35" t="s">
        <v>3</v>
      </c>
      <c r="R35" s="1" t="s">
        <v>118</v>
      </c>
      <c r="S35" t="s">
        <v>3</v>
      </c>
      <c r="T35" s="1" t="s">
        <v>118</v>
      </c>
      <c r="U35" t="s">
        <v>3</v>
      </c>
      <c r="V35" s="1" t="s">
        <v>118</v>
      </c>
      <c r="W35" t="s">
        <v>3</v>
      </c>
      <c r="X35" s="1" t="s">
        <v>118</v>
      </c>
      <c r="Y35" t="s">
        <v>3</v>
      </c>
      <c r="Z35" s="1" t="s">
        <v>119</v>
      </c>
      <c r="AA35" t="s">
        <v>3</v>
      </c>
      <c r="AB35" s="1" t="s">
        <v>119</v>
      </c>
      <c r="AC35" t="s">
        <v>3</v>
      </c>
      <c r="AD35" s="1" t="s">
        <v>120</v>
      </c>
      <c r="AE35" t="s">
        <v>3</v>
      </c>
      <c r="AF35" s="1" t="s">
        <v>120</v>
      </c>
      <c r="AG35" t="s">
        <v>3</v>
      </c>
      <c r="AH35" s="1" t="s">
        <v>121</v>
      </c>
      <c r="AI35" t="s">
        <v>3</v>
      </c>
      <c r="AJ35" s="1" t="s">
        <v>121</v>
      </c>
      <c r="AK35" t="s">
        <v>3</v>
      </c>
      <c r="AL35" s="1" t="s">
        <v>122</v>
      </c>
      <c r="AM35" t="s">
        <v>3</v>
      </c>
      <c r="AN35" s="1" t="s">
        <v>122</v>
      </c>
      <c r="AO35" t="s">
        <v>3</v>
      </c>
      <c r="AP35" s="1" t="s">
        <v>123</v>
      </c>
      <c r="AQ35" t="s">
        <v>3</v>
      </c>
      <c r="AR35" s="1" t="s">
        <v>123</v>
      </c>
      <c r="AS35" t="s">
        <v>3</v>
      </c>
      <c r="AT35" s="1" t="s">
        <v>124</v>
      </c>
      <c r="AU35" t="s">
        <v>3</v>
      </c>
      <c r="AV35" s="1" t="s">
        <v>17</v>
      </c>
      <c r="AW35" t="s">
        <v>3</v>
      </c>
      <c r="AX35" s="1" t="s">
        <v>18</v>
      </c>
      <c r="AY35" t="s">
        <v>3</v>
      </c>
      <c r="AZ35" s="1" t="s">
        <v>124</v>
      </c>
      <c r="BA35" t="s">
        <v>3</v>
      </c>
      <c r="BB35" s="1" t="s">
        <v>17</v>
      </c>
      <c r="BC35" t="s">
        <v>3</v>
      </c>
      <c r="BD35" s="1" t="s">
        <v>18</v>
      </c>
      <c r="BE35" t="s">
        <v>3</v>
      </c>
      <c r="BF35" s="1" t="s">
        <v>124</v>
      </c>
      <c r="BG35" t="s">
        <v>3</v>
      </c>
      <c r="BH35" s="1" t="s">
        <v>17</v>
      </c>
      <c r="BI35" t="s">
        <v>3</v>
      </c>
      <c r="BJ35" s="1" t="s">
        <v>18</v>
      </c>
      <c r="BK35" t="s">
        <v>3</v>
      </c>
      <c r="BL35" s="1" t="s">
        <v>124</v>
      </c>
      <c r="BM35" t="s">
        <v>3</v>
      </c>
      <c r="BN35" s="1" t="s">
        <v>17</v>
      </c>
      <c r="BO35" t="s">
        <v>3</v>
      </c>
      <c r="BP35" s="1" t="s">
        <v>18</v>
      </c>
      <c r="BQ35" t="s">
        <v>3</v>
      </c>
      <c r="BR35" s="1" t="s">
        <v>124</v>
      </c>
      <c r="BS35" t="s">
        <v>3</v>
      </c>
      <c r="BT35" s="1" t="s">
        <v>17</v>
      </c>
      <c r="BU35" t="s">
        <v>3</v>
      </c>
      <c r="BV35" s="1" t="s">
        <v>18</v>
      </c>
      <c r="BW35" t="s">
        <v>3</v>
      </c>
      <c r="BX35" s="1" t="s">
        <v>124</v>
      </c>
      <c r="BY35" t="s">
        <v>3</v>
      </c>
      <c r="BZ35" s="1" t="s">
        <v>19</v>
      </c>
      <c r="CA35" t="s">
        <v>3</v>
      </c>
      <c r="CB35" s="1" t="s">
        <v>124</v>
      </c>
      <c r="CC35" t="s">
        <v>3</v>
      </c>
      <c r="CD35" s="1" t="s">
        <v>19</v>
      </c>
      <c r="CE35" t="s">
        <v>3</v>
      </c>
      <c r="CF35" s="1" t="s">
        <v>124</v>
      </c>
      <c r="CG35" t="s">
        <v>3</v>
      </c>
      <c r="CH35" s="1" t="s">
        <v>19</v>
      </c>
      <c r="CI35" t="s">
        <v>3</v>
      </c>
      <c r="CJ35" s="1" t="s">
        <v>124</v>
      </c>
      <c r="CK35" t="s">
        <v>3</v>
      </c>
      <c r="CL35" s="1" t="s">
        <v>19</v>
      </c>
      <c r="CM35" t="s">
        <v>3</v>
      </c>
      <c r="CN35" s="1" t="s">
        <v>124</v>
      </c>
      <c r="CO35" t="s">
        <v>3</v>
      </c>
      <c r="CP35" s="1" t="s">
        <v>19</v>
      </c>
      <c r="CQ35" t="s">
        <v>3</v>
      </c>
      <c r="CR35" s="1" t="s">
        <v>124</v>
      </c>
      <c r="CS35" t="s">
        <v>3</v>
      </c>
      <c r="CT35" s="1" t="s">
        <v>124</v>
      </c>
      <c r="CU35" t="s">
        <v>3</v>
      </c>
      <c r="CV35" s="1" t="s">
        <v>124</v>
      </c>
      <c r="CW35" t="s">
        <v>3</v>
      </c>
      <c r="CX35" s="1" t="s">
        <v>124</v>
      </c>
      <c r="CY35" t="s">
        <v>3</v>
      </c>
      <c r="CZ35" s="1" t="s">
        <v>124</v>
      </c>
      <c r="DA35" t="s">
        <v>3</v>
      </c>
      <c r="DB35" s="1" t="s">
        <v>124</v>
      </c>
      <c r="DC35" t="s">
        <v>3</v>
      </c>
      <c r="DD35" s="1" t="s">
        <v>124</v>
      </c>
      <c r="DE35" t="s">
        <v>3</v>
      </c>
      <c r="DF35" s="1" t="s">
        <v>124</v>
      </c>
      <c r="DG35" t="s">
        <v>3</v>
      </c>
      <c r="DH35" s="1" t="s">
        <v>124</v>
      </c>
      <c r="DI35" t="s">
        <v>3</v>
      </c>
      <c r="DJ35" s="1" t="s">
        <v>124</v>
      </c>
    </row>
    <row r="36" spans="5:114" ht="12.75">
      <c r="E36" s="2" t="s">
        <v>4</v>
      </c>
      <c r="F36" s="2" t="s">
        <v>82</v>
      </c>
      <c r="G36" s="2" t="s">
        <v>4</v>
      </c>
      <c r="H36" s="2" t="s">
        <v>82</v>
      </c>
      <c r="I36" s="2" t="s">
        <v>4</v>
      </c>
      <c r="J36" s="2" t="s">
        <v>83</v>
      </c>
      <c r="K36" s="2" t="s">
        <v>4</v>
      </c>
      <c r="L36" s="2" t="s">
        <v>83</v>
      </c>
      <c r="M36" s="2" t="s">
        <v>4</v>
      </c>
      <c r="N36" s="2" t="s">
        <v>84</v>
      </c>
      <c r="O36" s="2" t="s">
        <v>4</v>
      </c>
      <c r="P36" s="2" t="s">
        <v>84</v>
      </c>
      <c r="Q36" s="2" t="s">
        <v>4</v>
      </c>
      <c r="R36" s="2" t="s">
        <v>84</v>
      </c>
      <c r="S36" s="2" t="s">
        <v>4</v>
      </c>
      <c r="T36" s="2" t="s">
        <v>84</v>
      </c>
      <c r="U36" s="2" t="s">
        <v>4</v>
      </c>
      <c r="V36" s="2" t="s">
        <v>84</v>
      </c>
      <c r="W36" s="2" t="s">
        <v>4</v>
      </c>
      <c r="X36" s="2" t="s">
        <v>84</v>
      </c>
      <c r="Y36" s="2" t="s">
        <v>4</v>
      </c>
      <c r="Z36" s="2" t="s">
        <v>125</v>
      </c>
      <c r="AA36" s="2" t="s">
        <v>4</v>
      </c>
      <c r="AB36" s="2" t="s">
        <v>125</v>
      </c>
      <c r="AC36" s="2" t="s">
        <v>4</v>
      </c>
      <c r="AD36" s="2" t="s">
        <v>126</v>
      </c>
      <c r="AE36" s="2" t="s">
        <v>4</v>
      </c>
      <c r="AF36" s="2" t="s">
        <v>126</v>
      </c>
      <c r="AG36" s="2" t="s">
        <v>4</v>
      </c>
      <c r="AH36" s="2" t="s">
        <v>127</v>
      </c>
      <c r="AI36" s="2" t="s">
        <v>4</v>
      </c>
      <c r="AJ36" s="2" t="s">
        <v>127</v>
      </c>
      <c r="AK36" s="2" t="s">
        <v>4</v>
      </c>
      <c r="AL36" s="2" t="s">
        <v>128</v>
      </c>
      <c r="AM36" s="2" t="s">
        <v>4</v>
      </c>
      <c r="AN36" s="2" t="s">
        <v>128</v>
      </c>
      <c r="AO36" s="2" t="s">
        <v>4</v>
      </c>
      <c r="AP36" s="2" t="s">
        <v>129</v>
      </c>
      <c r="AQ36" s="2" t="s">
        <v>4</v>
      </c>
      <c r="AR36" s="2" t="s">
        <v>129</v>
      </c>
      <c r="AS36" s="2" t="s">
        <v>4</v>
      </c>
      <c r="AT36" s="2" t="s">
        <v>130</v>
      </c>
      <c r="AU36" s="2" t="s">
        <v>4</v>
      </c>
      <c r="AV36" s="2" t="s">
        <v>28</v>
      </c>
      <c r="AW36" s="2" t="s">
        <v>4</v>
      </c>
      <c r="AX36" s="2" t="s">
        <v>131</v>
      </c>
      <c r="AY36" s="2" t="s">
        <v>4</v>
      </c>
      <c r="AZ36" s="2" t="s">
        <v>130</v>
      </c>
      <c r="BA36" s="2" t="s">
        <v>4</v>
      </c>
      <c r="BB36" s="2" t="s">
        <v>28</v>
      </c>
      <c r="BC36" s="2" t="s">
        <v>4</v>
      </c>
      <c r="BD36" s="2" t="s">
        <v>131</v>
      </c>
      <c r="BE36" s="2" t="s">
        <v>4</v>
      </c>
      <c r="BF36" s="2" t="s">
        <v>130</v>
      </c>
      <c r="BG36" s="2" t="s">
        <v>4</v>
      </c>
      <c r="BH36" s="2" t="s">
        <v>28</v>
      </c>
      <c r="BI36" s="2" t="s">
        <v>4</v>
      </c>
      <c r="BJ36" s="2" t="s">
        <v>131</v>
      </c>
      <c r="BK36" s="2" t="s">
        <v>4</v>
      </c>
      <c r="BL36" s="2" t="s">
        <v>130</v>
      </c>
      <c r="BM36" s="2" t="s">
        <v>4</v>
      </c>
      <c r="BN36" s="2" t="s">
        <v>28</v>
      </c>
      <c r="BO36" s="2" t="s">
        <v>4</v>
      </c>
      <c r="BP36" s="2" t="s">
        <v>131</v>
      </c>
      <c r="BQ36" s="2" t="s">
        <v>4</v>
      </c>
      <c r="BR36" s="2" t="s">
        <v>130</v>
      </c>
      <c r="BS36" s="2" t="s">
        <v>4</v>
      </c>
      <c r="BT36" s="2" t="s">
        <v>28</v>
      </c>
      <c r="BU36" s="2" t="s">
        <v>4</v>
      </c>
      <c r="BV36" s="2" t="s">
        <v>131</v>
      </c>
      <c r="BW36" s="2" t="s">
        <v>4</v>
      </c>
      <c r="BX36" s="2" t="s">
        <v>130</v>
      </c>
      <c r="BY36" s="2" t="s">
        <v>4</v>
      </c>
      <c r="BZ36" s="2" t="s">
        <v>30</v>
      </c>
      <c r="CA36" s="2" t="s">
        <v>4</v>
      </c>
      <c r="CB36" s="2" t="s">
        <v>130</v>
      </c>
      <c r="CC36" s="2" t="s">
        <v>4</v>
      </c>
      <c r="CD36" s="2" t="s">
        <v>30</v>
      </c>
      <c r="CE36" s="2" t="s">
        <v>4</v>
      </c>
      <c r="CF36" s="2" t="s">
        <v>130</v>
      </c>
      <c r="CG36" s="2" t="s">
        <v>4</v>
      </c>
      <c r="CH36" s="2" t="s">
        <v>30</v>
      </c>
      <c r="CI36" s="2" t="s">
        <v>4</v>
      </c>
      <c r="CJ36" s="2" t="s">
        <v>130</v>
      </c>
      <c r="CK36" s="2" t="s">
        <v>4</v>
      </c>
      <c r="CL36" s="2" t="s">
        <v>30</v>
      </c>
      <c r="CM36" s="2" t="s">
        <v>4</v>
      </c>
      <c r="CN36" s="2" t="s">
        <v>130</v>
      </c>
      <c r="CO36" s="2" t="s">
        <v>4</v>
      </c>
      <c r="CP36" s="2" t="s">
        <v>30</v>
      </c>
      <c r="CQ36" s="2" t="s">
        <v>4</v>
      </c>
      <c r="CR36" s="2" t="s">
        <v>130</v>
      </c>
      <c r="CS36" s="2" t="s">
        <v>4</v>
      </c>
      <c r="CT36" s="2" t="s">
        <v>130</v>
      </c>
      <c r="CU36" s="2" t="s">
        <v>4</v>
      </c>
      <c r="CV36" s="2" t="s">
        <v>130</v>
      </c>
      <c r="CW36" s="2" t="s">
        <v>4</v>
      </c>
      <c r="CX36" s="2" t="s">
        <v>130</v>
      </c>
      <c r="CY36" s="2" t="s">
        <v>4</v>
      </c>
      <c r="CZ36" s="2" t="s">
        <v>130</v>
      </c>
      <c r="DA36" s="2" t="s">
        <v>4</v>
      </c>
      <c r="DB36" s="2" t="s">
        <v>130</v>
      </c>
      <c r="DC36" s="2" t="s">
        <v>4</v>
      </c>
      <c r="DD36" s="2" t="s">
        <v>130</v>
      </c>
      <c r="DE36" s="2" t="s">
        <v>4</v>
      </c>
      <c r="DF36" s="2" t="s">
        <v>130</v>
      </c>
      <c r="DG36" s="2" t="s">
        <v>4</v>
      </c>
      <c r="DH36" s="2" t="s">
        <v>130</v>
      </c>
      <c r="DI36" s="2" t="s">
        <v>4</v>
      </c>
      <c r="DJ36" s="2" t="s">
        <v>130</v>
      </c>
    </row>
    <row r="37" spans="5:114" ht="12.75">
      <c r="E37" s="3" t="s">
        <v>132</v>
      </c>
      <c r="F37" s="3">
        <v>7.48898420907111E-09</v>
      </c>
      <c r="G37" s="3" t="s">
        <v>133</v>
      </c>
      <c r="H37" s="3">
        <v>2.20525234617044E-09</v>
      </c>
      <c r="I37" s="3" t="s">
        <v>134</v>
      </c>
      <c r="J37" s="3">
        <v>1.13713625052667E-08</v>
      </c>
      <c r="K37" s="3" t="s">
        <v>135</v>
      </c>
      <c r="L37" s="3">
        <v>5.68568125263333E-09</v>
      </c>
      <c r="M37" s="3" t="s">
        <v>136</v>
      </c>
      <c r="N37" s="3">
        <v>1.43261303581621E-10</v>
      </c>
      <c r="O37" s="3" t="s">
        <v>137</v>
      </c>
      <c r="P37" s="3">
        <v>2.21491635260971E-10</v>
      </c>
      <c r="Q37" s="3" t="s">
        <v>138</v>
      </c>
      <c r="R37" s="3">
        <v>1.43261303581621E-10</v>
      </c>
      <c r="S37" s="3" t="s">
        <v>139</v>
      </c>
      <c r="T37" s="3">
        <v>2.21491635260971E-10</v>
      </c>
      <c r="U37" s="3" t="s">
        <v>140</v>
      </c>
      <c r="V37" s="3">
        <v>1.43261303581621E-10</v>
      </c>
      <c r="W37" s="3" t="s">
        <v>141</v>
      </c>
      <c r="X37" s="3">
        <v>2.21491635260971E-10</v>
      </c>
      <c r="Y37" s="3" t="s">
        <v>142</v>
      </c>
      <c r="Z37" s="3">
        <v>5.30594173013039E-09</v>
      </c>
      <c r="AA37" s="3" t="s">
        <v>143</v>
      </c>
      <c r="AB37" s="3">
        <v>5.55455080469237E-09</v>
      </c>
      <c r="AC37" s="3" t="s">
        <v>144</v>
      </c>
      <c r="AD37" s="3">
        <v>1.63223039176661E-09</v>
      </c>
      <c r="AE37" s="3" t="s">
        <v>145</v>
      </c>
      <c r="AF37" s="3">
        <v>1.6787837418837E-09</v>
      </c>
      <c r="AG37" s="3" t="s">
        <v>146</v>
      </c>
      <c r="AH37" s="3">
        <v>1.38838728224141E-11</v>
      </c>
      <c r="AI37" s="3" t="s">
        <v>147</v>
      </c>
      <c r="AJ37" s="3">
        <v>2.1465403554979E-11</v>
      </c>
      <c r="AK37" s="3" t="s">
        <v>148</v>
      </c>
      <c r="AL37" s="3">
        <v>7.93364161280803E-12</v>
      </c>
      <c r="AM37" s="3" t="s">
        <v>149</v>
      </c>
      <c r="AN37" s="3">
        <v>1.22659448885594E-11</v>
      </c>
      <c r="AO37" s="3" t="s">
        <v>150</v>
      </c>
      <c r="AP37" s="3">
        <v>7.38983960572457E-10</v>
      </c>
      <c r="AQ37" s="3" t="s">
        <v>151</v>
      </c>
      <c r="AR37" s="3">
        <v>9.51766402215511E-10</v>
      </c>
      <c r="AS37" s="3" t="s">
        <v>152</v>
      </c>
      <c r="AT37" s="3">
        <v>6.47324891075908E-12</v>
      </c>
      <c r="AU37" s="3" t="s">
        <v>153</v>
      </c>
      <c r="AV37" s="3">
        <v>150000</v>
      </c>
      <c r="AW37" s="3" t="s">
        <v>154</v>
      </c>
      <c r="AX37" s="3">
        <v>5.32047855678829E-07</v>
      </c>
      <c r="AY37" s="3" t="s">
        <v>155</v>
      </c>
      <c r="AZ37" s="3">
        <v>2.23125894554495E-11</v>
      </c>
      <c r="BA37" s="3" t="s">
        <v>156</v>
      </c>
      <c r="BB37" s="3">
        <v>150000</v>
      </c>
      <c r="BC37" s="3" t="s">
        <v>157</v>
      </c>
      <c r="BD37" s="3">
        <v>1.83391146209174E-06</v>
      </c>
      <c r="BE37" s="3" t="s">
        <v>158</v>
      </c>
      <c r="BF37" s="3">
        <v>9.16335606279328E-15</v>
      </c>
      <c r="BG37" s="3" t="s">
        <v>159</v>
      </c>
      <c r="BH37" s="3">
        <v>150000</v>
      </c>
      <c r="BI37" s="3" t="s">
        <v>160</v>
      </c>
      <c r="BJ37" s="3">
        <v>7.53152553106297E-10</v>
      </c>
      <c r="BK37" s="3" t="s">
        <v>161</v>
      </c>
      <c r="BL37" s="3">
        <v>5.95023120960603E-15</v>
      </c>
      <c r="BM37" s="3" t="s">
        <v>162</v>
      </c>
      <c r="BN37" s="3">
        <v>150000</v>
      </c>
      <c r="BO37" s="3" t="s">
        <v>163</v>
      </c>
      <c r="BP37" s="3">
        <v>4.89060099419673E-10</v>
      </c>
      <c r="BQ37" s="3" t="s">
        <v>164</v>
      </c>
      <c r="BR37" s="3">
        <v>4.06441178314851E-13</v>
      </c>
      <c r="BS37" s="3" t="s">
        <v>165</v>
      </c>
      <c r="BT37" s="3">
        <v>150000</v>
      </c>
      <c r="BU37" s="3" t="s">
        <v>166</v>
      </c>
      <c r="BV37" s="3">
        <v>3.34061242450563E-08</v>
      </c>
      <c r="BW37" s="3" t="s">
        <v>167</v>
      </c>
      <c r="BX37" s="3">
        <v>6.77655198172469E-12</v>
      </c>
      <c r="BY37" s="3" t="s">
        <v>168</v>
      </c>
      <c r="BZ37" s="3">
        <v>0.00649806354411957</v>
      </c>
      <c r="CA37" s="3" t="s">
        <v>169</v>
      </c>
      <c r="CB37" s="3">
        <v>2.29489737515502E-11</v>
      </c>
      <c r="CC37" s="3" t="s">
        <v>170</v>
      </c>
      <c r="CD37" s="3">
        <v>0.0220058652412125</v>
      </c>
      <c r="CE37" s="3" t="s">
        <v>171</v>
      </c>
      <c r="CF37" s="3">
        <v>1.41671663462861E-14</v>
      </c>
      <c r="CG37" s="3" t="s">
        <v>172</v>
      </c>
      <c r="CH37" s="3">
        <v>1.35849540306853E-05</v>
      </c>
      <c r="CI37" s="3" t="s">
        <v>173</v>
      </c>
      <c r="CJ37" s="3">
        <v>9.19945866641955E-15</v>
      </c>
      <c r="CK37" s="3" t="s">
        <v>174</v>
      </c>
      <c r="CL37" s="3">
        <v>8.82139872122423E-06</v>
      </c>
      <c r="CM37" s="3" t="s">
        <v>175</v>
      </c>
      <c r="CN37" s="3">
        <v>5.23471521218531E-13</v>
      </c>
      <c r="CO37" s="3" t="s">
        <v>176</v>
      </c>
      <c r="CP37" s="3">
        <v>0.000501958992949276</v>
      </c>
      <c r="CQ37" s="3" t="s">
        <v>152</v>
      </c>
      <c r="CR37" s="3">
        <v>6.47324891075908E-12</v>
      </c>
      <c r="CS37" s="3" t="s">
        <v>167</v>
      </c>
      <c r="CT37" s="3">
        <v>6.77655198172469E-12</v>
      </c>
      <c r="CU37" s="3" t="s">
        <v>155</v>
      </c>
      <c r="CV37" s="3">
        <v>2.23125894554495E-11</v>
      </c>
      <c r="CW37" s="3" t="s">
        <v>169</v>
      </c>
      <c r="CX37" s="3">
        <v>2.29489737515502E-11</v>
      </c>
      <c r="CY37" s="3" t="s">
        <v>158</v>
      </c>
      <c r="CZ37" s="3">
        <v>9.16335606279328E-15</v>
      </c>
      <c r="DA37" s="3" t="s">
        <v>171</v>
      </c>
      <c r="DB37" s="3">
        <v>1.41671663462861E-14</v>
      </c>
      <c r="DC37" s="3" t="s">
        <v>161</v>
      </c>
      <c r="DD37" s="3">
        <v>5.95023120960603E-15</v>
      </c>
      <c r="DE37" s="3" t="s">
        <v>173</v>
      </c>
      <c r="DF37" s="3">
        <v>9.19945866641955E-15</v>
      </c>
      <c r="DG37" s="3" t="s">
        <v>164</v>
      </c>
      <c r="DH37" s="3">
        <v>4.06441178314851E-13</v>
      </c>
      <c r="DI37" s="3" t="s">
        <v>175</v>
      </c>
      <c r="DJ37" s="3">
        <v>5.23471521218531E-13</v>
      </c>
    </row>
    <row r="38" spans="5:114" ht="12.75">
      <c r="E38" s="4" t="s">
        <v>5</v>
      </c>
      <c r="F38" s="4">
        <v>1.06E-10</v>
      </c>
      <c r="G38" s="4" t="s">
        <v>5</v>
      </c>
      <c r="H38" s="4">
        <v>1.06E-10</v>
      </c>
      <c r="I38" s="4" t="s">
        <v>5</v>
      </c>
      <c r="J38" s="4">
        <v>1.06E-10</v>
      </c>
      <c r="K38" s="4" t="s">
        <v>5</v>
      </c>
      <c r="L38" s="4">
        <v>1.06E-10</v>
      </c>
      <c r="M38" s="4" t="s">
        <v>37</v>
      </c>
      <c r="N38" s="4">
        <v>3.14860007871694E-08</v>
      </c>
      <c r="O38" s="4" t="s">
        <v>37</v>
      </c>
      <c r="P38" s="4">
        <v>4.86794802771364E-08</v>
      </c>
      <c r="Q38" s="4" t="s">
        <v>37</v>
      </c>
      <c r="R38" s="4">
        <v>3.14860007871694E-08</v>
      </c>
      <c r="S38" s="4" t="s">
        <v>37</v>
      </c>
      <c r="T38" s="4">
        <v>4.86794802771364E-08</v>
      </c>
      <c r="U38" s="4" t="s">
        <v>37</v>
      </c>
      <c r="V38" s="4">
        <v>3.14860007871694E-08</v>
      </c>
      <c r="W38" s="4" t="s">
        <v>37</v>
      </c>
      <c r="X38" s="4">
        <v>4.86794802771364E-08</v>
      </c>
      <c r="Y38" s="4" t="s">
        <v>177</v>
      </c>
      <c r="Z38" s="4">
        <v>1</v>
      </c>
      <c r="AA38" s="4" t="s">
        <v>177</v>
      </c>
      <c r="AB38" s="4">
        <v>1</v>
      </c>
      <c r="AC38" s="4" t="s">
        <v>177</v>
      </c>
      <c r="AD38" s="4">
        <v>1</v>
      </c>
      <c r="AE38" s="4" t="s">
        <v>177</v>
      </c>
      <c r="AF38" s="4">
        <v>1</v>
      </c>
      <c r="AG38" s="4" t="s">
        <v>178</v>
      </c>
      <c r="AH38" s="4">
        <v>1</v>
      </c>
      <c r="AI38" s="4" t="s">
        <v>178</v>
      </c>
      <c r="AJ38" s="4">
        <v>1</v>
      </c>
      <c r="AK38" s="4" t="s">
        <v>178</v>
      </c>
      <c r="AL38" s="4">
        <v>1</v>
      </c>
      <c r="AM38" s="4" t="s">
        <v>178</v>
      </c>
      <c r="AN38" s="4">
        <v>1</v>
      </c>
      <c r="AO38" s="4" t="s">
        <v>179</v>
      </c>
      <c r="AP38" s="4">
        <v>1</v>
      </c>
      <c r="AQ38" s="4" t="s">
        <v>179</v>
      </c>
      <c r="AR38" s="4">
        <v>1</v>
      </c>
      <c r="AS38" s="4" t="s">
        <v>180</v>
      </c>
      <c r="AT38" s="4">
        <v>5.30594173013039E-09</v>
      </c>
      <c r="AU38" s="4" t="s">
        <v>47</v>
      </c>
      <c r="AV38" s="4">
        <v>150000</v>
      </c>
      <c r="AW38" s="4" t="s">
        <v>48</v>
      </c>
      <c r="AX38" s="4">
        <v>6.47324891075908E-12</v>
      </c>
      <c r="AY38" s="4" t="s">
        <v>180</v>
      </c>
      <c r="AZ38" s="4">
        <v>1.63223039176661E-09</v>
      </c>
      <c r="BA38" s="4" t="s">
        <v>47</v>
      </c>
      <c r="BB38" s="4">
        <v>150000</v>
      </c>
      <c r="BC38" s="4" t="s">
        <v>48</v>
      </c>
      <c r="BD38" s="4">
        <v>2.23125894554495E-11</v>
      </c>
      <c r="BE38" s="4" t="s">
        <v>180</v>
      </c>
      <c r="BF38" s="4">
        <v>1.38838728224141E-11</v>
      </c>
      <c r="BG38" s="4" t="s">
        <v>47</v>
      </c>
      <c r="BH38" s="4">
        <v>150000</v>
      </c>
      <c r="BI38" s="4" t="s">
        <v>48</v>
      </c>
      <c r="BJ38" s="4">
        <v>9.16335606279328E-15</v>
      </c>
      <c r="BK38" s="4" t="s">
        <v>180</v>
      </c>
      <c r="BL38" s="4">
        <v>7.93364161280803E-12</v>
      </c>
      <c r="BM38" s="4" t="s">
        <v>47</v>
      </c>
      <c r="BN38" s="4">
        <v>150000</v>
      </c>
      <c r="BO38" s="4" t="s">
        <v>48</v>
      </c>
      <c r="BP38" s="4">
        <v>5.95023120960603E-15</v>
      </c>
      <c r="BQ38" s="4" t="s">
        <v>180</v>
      </c>
      <c r="BR38" s="4">
        <v>7.38983960572457E-10</v>
      </c>
      <c r="BS38" s="4" t="s">
        <v>47</v>
      </c>
      <c r="BT38" s="4">
        <v>150000</v>
      </c>
      <c r="BU38" s="4" t="s">
        <v>48</v>
      </c>
      <c r="BV38" s="4">
        <v>4.06441178314851E-13</v>
      </c>
      <c r="BW38" s="4" t="s">
        <v>180</v>
      </c>
      <c r="BX38" s="4">
        <v>5.55455080469237E-09</v>
      </c>
      <c r="BY38" s="4" t="s">
        <v>97</v>
      </c>
      <c r="BZ38" s="4">
        <v>6.77655198172469E-12</v>
      </c>
      <c r="CA38" s="4" t="s">
        <v>180</v>
      </c>
      <c r="CB38" s="4">
        <v>1.6787837418837E-09</v>
      </c>
      <c r="CC38" s="4" t="s">
        <v>97</v>
      </c>
      <c r="CD38" s="4">
        <v>2.29489737515502E-11</v>
      </c>
      <c r="CE38" s="4" t="s">
        <v>180</v>
      </c>
      <c r="CF38" s="4">
        <v>2.1465403554979E-11</v>
      </c>
      <c r="CG38" s="4" t="s">
        <v>97</v>
      </c>
      <c r="CH38" s="4">
        <v>1.41671663462861E-14</v>
      </c>
      <c r="CI38" s="4" t="s">
        <v>180</v>
      </c>
      <c r="CJ38" s="4">
        <v>1.22659448885594E-11</v>
      </c>
      <c r="CK38" s="4" t="s">
        <v>97</v>
      </c>
      <c r="CL38" s="4">
        <v>9.19945866641955E-15</v>
      </c>
      <c r="CM38" s="4" t="s">
        <v>180</v>
      </c>
      <c r="CN38" s="4">
        <v>9.51766402215511E-10</v>
      </c>
      <c r="CO38" s="4" t="s">
        <v>97</v>
      </c>
      <c r="CP38" s="4">
        <v>5.23471521218531E-13</v>
      </c>
      <c r="CQ38" s="4" t="s">
        <v>180</v>
      </c>
      <c r="CR38" s="4">
        <v>5.30594173013039E-09</v>
      </c>
      <c r="CS38" s="4" t="s">
        <v>180</v>
      </c>
      <c r="CT38" s="4">
        <v>5.55455080469237E-09</v>
      </c>
      <c r="CU38" s="4" t="s">
        <v>180</v>
      </c>
      <c r="CV38" s="4">
        <v>1.63223039176661E-09</v>
      </c>
      <c r="CW38" s="4" t="s">
        <v>180</v>
      </c>
      <c r="CX38" s="4">
        <v>1.6787837418837E-09</v>
      </c>
      <c r="CY38" s="4" t="s">
        <v>180</v>
      </c>
      <c r="CZ38" s="4">
        <v>1.38838728224141E-11</v>
      </c>
      <c r="DA38" s="4" t="s">
        <v>180</v>
      </c>
      <c r="DB38" s="4">
        <v>2.1465403554979E-11</v>
      </c>
      <c r="DC38" s="4" t="s">
        <v>180</v>
      </c>
      <c r="DD38" s="4">
        <v>7.93364161280803E-12</v>
      </c>
      <c r="DE38" s="4" t="s">
        <v>180</v>
      </c>
      <c r="DF38" s="4">
        <v>1.22659448885594E-11</v>
      </c>
      <c r="DG38" s="4" t="s">
        <v>180</v>
      </c>
      <c r="DH38" s="4">
        <v>7.38983960572457E-10</v>
      </c>
      <c r="DI38" s="4" t="s">
        <v>180</v>
      </c>
      <c r="DJ38" s="4">
        <v>9.51766402215511E-10</v>
      </c>
    </row>
    <row r="39" spans="5:114" ht="12.75">
      <c r="E39" s="4" t="s">
        <v>181</v>
      </c>
      <c r="F39" s="4">
        <v>0.664</v>
      </c>
      <c r="G39" s="4" t="s">
        <v>181</v>
      </c>
      <c r="H39" s="4">
        <v>0.664</v>
      </c>
      <c r="I39" s="4" t="s">
        <v>181</v>
      </c>
      <c r="J39" s="4">
        <v>0.664</v>
      </c>
      <c r="K39" s="4" t="s">
        <v>181</v>
      </c>
      <c r="L39" s="4">
        <v>0.664</v>
      </c>
      <c r="M39" s="4" t="s">
        <v>98</v>
      </c>
      <c r="N39" s="4">
        <v>0.00455</v>
      </c>
      <c r="O39" s="4" t="s">
        <v>98</v>
      </c>
      <c r="P39" s="4">
        <v>0.00455</v>
      </c>
      <c r="Q39" s="4" t="s">
        <v>98</v>
      </c>
      <c r="R39" s="4">
        <v>0.00455</v>
      </c>
      <c r="S39" s="4" t="s">
        <v>98</v>
      </c>
      <c r="T39" s="4">
        <v>0.00455</v>
      </c>
      <c r="U39" s="4" t="s">
        <v>98</v>
      </c>
      <c r="V39" s="4">
        <v>0.00455</v>
      </c>
      <c r="W39" s="4" t="s">
        <v>98</v>
      </c>
      <c r="X39" s="4">
        <v>0.00455</v>
      </c>
      <c r="Y39" s="4" t="s">
        <v>179</v>
      </c>
      <c r="Z39" s="4">
        <v>1</v>
      </c>
      <c r="AA39" s="4" t="s">
        <v>179</v>
      </c>
      <c r="AB39" s="4">
        <v>1</v>
      </c>
      <c r="AC39" s="4" t="s">
        <v>179</v>
      </c>
      <c r="AD39" s="4">
        <v>1</v>
      </c>
      <c r="AE39" s="4" t="s">
        <v>179</v>
      </c>
      <c r="AF39" s="4">
        <v>1</v>
      </c>
      <c r="AG39" s="4" t="s">
        <v>182</v>
      </c>
      <c r="AH39" s="4">
        <v>0.2</v>
      </c>
      <c r="AI39" s="4" t="s">
        <v>182</v>
      </c>
      <c r="AJ39" s="4">
        <v>0.2</v>
      </c>
      <c r="AK39" s="4" t="s">
        <v>182</v>
      </c>
      <c r="AL39" s="4">
        <v>0.2</v>
      </c>
      <c r="AM39" s="4" t="s">
        <v>182</v>
      </c>
      <c r="AN39" s="4">
        <v>0.2</v>
      </c>
      <c r="AO39" s="4" t="s">
        <v>178</v>
      </c>
      <c r="AP39" s="4">
        <v>1</v>
      </c>
      <c r="AQ39" s="4" t="s">
        <v>178</v>
      </c>
      <c r="AR39" s="4">
        <v>1</v>
      </c>
      <c r="AS39" s="4" t="s">
        <v>183</v>
      </c>
      <c r="AT39" s="4">
        <v>0.00122</v>
      </c>
      <c r="AU39" s="4" t="s">
        <v>55</v>
      </c>
      <c r="AV39" s="4">
        <v>1</v>
      </c>
      <c r="AW39" s="4" t="s">
        <v>56</v>
      </c>
      <c r="AX39" s="4">
        <v>40</v>
      </c>
      <c r="AY39" s="4" t="s">
        <v>183</v>
      </c>
      <c r="AZ39" s="4">
        <v>0.01367</v>
      </c>
      <c r="BA39" s="4" t="s">
        <v>55</v>
      </c>
      <c r="BB39" s="4">
        <v>1</v>
      </c>
      <c r="BC39" s="4" t="s">
        <v>56</v>
      </c>
      <c r="BD39" s="4">
        <v>40</v>
      </c>
      <c r="BE39" s="4" t="s">
        <v>183</v>
      </c>
      <c r="BF39" s="4">
        <v>0.00066</v>
      </c>
      <c r="BG39" s="4" t="s">
        <v>55</v>
      </c>
      <c r="BH39" s="4">
        <v>1</v>
      </c>
      <c r="BI39" s="4" t="s">
        <v>56</v>
      </c>
      <c r="BJ39" s="4">
        <v>40</v>
      </c>
      <c r="BK39" s="4" t="s">
        <v>183</v>
      </c>
      <c r="BL39" s="4">
        <v>0.00075</v>
      </c>
      <c r="BM39" s="4" t="s">
        <v>55</v>
      </c>
      <c r="BN39" s="4">
        <v>1</v>
      </c>
      <c r="BO39" s="4" t="s">
        <v>56</v>
      </c>
      <c r="BP39" s="4">
        <v>40</v>
      </c>
      <c r="BQ39" s="4" t="s">
        <v>183</v>
      </c>
      <c r="BR39" s="4">
        <v>0.00055</v>
      </c>
      <c r="BS39" s="4" t="s">
        <v>55</v>
      </c>
      <c r="BT39" s="4">
        <v>1</v>
      </c>
      <c r="BU39" s="4" t="s">
        <v>56</v>
      </c>
      <c r="BV39" s="4">
        <v>40</v>
      </c>
      <c r="BW39" s="4" t="s">
        <v>183</v>
      </c>
      <c r="BX39" s="4">
        <v>0.00122</v>
      </c>
      <c r="BY39" s="4" t="s">
        <v>56</v>
      </c>
      <c r="BZ39" s="4">
        <v>40</v>
      </c>
      <c r="CA39" s="4" t="s">
        <v>183</v>
      </c>
      <c r="CB39" s="4">
        <v>0.01367</v>
      </c>
      <c r="CC39" s="4" t="s">
        <v>56</v>
      </c>
      <c r="CD39" s="4">
        <v>40</v>
      </c>
      <c r="CE39" s="4" t="s">
        <v>183</v>
      </c>
      <c r="CF39" s="4">
        <v>0.00066</v>
      </c>
      <c r="CG39" s="4" t="s">
        <v>56</v>
      </c>
      <c r="CH39" s="4">
        <v>40</v>
      </c>
      <c r="CI39" s="4" t="s">
        <v>183</v>
      </c>
      <c r="CJ39" s="4">
        <v>0.00075</v>
      </c>
      <c r="CK39" s="4" t="s">
        <v>56</v>
      </c>
      <c r="CL39" s="4">
        <v>40</v>
      </c>
      <c r="CM39" s="4" t="s">
        <v>183</v>
      </c>
      <c r="CN39" s="4">
        <v>0.00055</v>
      </c>
      <c r="CO39" s="4" t="s">
        <v>56</v>
      </c>
      <c r="CP39" s="4">
        <v>40</v>
      </c>
      <c r="CQ39" s="4" t="s">
        <v>183</v>
      </c>
      <c r="CR39" s="4">
        <v>0.00122</v>
      </c>
      <c r="CS39" s="4" t="s">
        <v>183</v>
      </c>
      <c r="CT39" s="4">
        <v>0.00122</v>
      </c>
      <c r="CU39" s="4" t="s">
        <v>183</v>
      </c>
      <c r="CV39" s="4">
        <v>0.01367</v>
      </c>
      <c r="CW39" s="4" t="s">
        <v>183</v>
      </c>
      <c r="CX39" s="4">
        <v>0.01367</v>
      </c>
      <c r="CY39" s="4" t="s">
        <v>183</v>
      </c>
      <c r="CZ39" s="4">
        <v>0.00066</v>
      </c>
      <c r="DA39" s="4" t="s">
        <v>183</v>
      </c>
      <c r="DB39" s="4">
        <v>0.00066</v>
      </c>
      <c r="DC39" s="4" t="s">
        <v>183</v>
      </c>
      <c r="DD39" s="4">
        <v>0.00075</v>
      </c>
      <c r="DE39" s="4" t="s">
        <v>183</v>
      </c>
      <c r="DF39" s="4">
        <v>0.00075</v>
      </c>
      <c r="DG39" s="4" t="s">
        <v>183</v>
      </c>
      <c r="DH39" s="4">
        <v>0.00055</v>
      </c>
      <c r="DI39" s="4" t="s">
        <v>183</v>
      </c>
      <c r="DJ39" s="4">
        <v>0.00055</v>
      </c>
    </row>
    <row r="40" spans="5:114" ht="12.75">
      <c r="E40" s="4" t="s">
        <v>184</v>
      </c>
      <c r="F40" s="4">
        <v>0.6</v>
      </c>
      <c r="G40" s="4" t="s">
        <v>184</v>
      </c>
      <c r="H40" s="4">
        <v>0.6</v>
      </c>
      <c r="I40" s="4" t="s">
        <v>7</v>
      </c>
      <c r="J40" s="4">
        <v>2.95991</v>
      </c>
      <c r="K40" s="4" t="s">
        <v>7</v>
      </c>
      <c r="L40" s="4">
        <v>2.95991</v>
      </c>
      <c r="Y40" s="4" t="s">
        <v>178</v>
      </c>
      <c r="Z40" s="4">
        <v>1</v>
      </c>
      <c r="AA40" s="4" t="s">
        <v>178</v>
      </c>
      <c r="AB40" s="4">
        <v>1</v>
      </c>
      <c r="AC40" s="4" t="s">
        <v>178</v>
      </c>
      <c r="AD40" s="4">
        <v>1</v>
      </c>
      <c r="AE40" s="4" t="s">
        <v>178</v>
      </c>
      <c r="AF40" s="4">
        <v>1</v>
      </c>
      <c r="AG40" s="4" t="s">
        <v>185</v>
      </c>
      <c r="AH40" s="4">
        <v>1.43261303581621E-10</v>
      </c>
      <c r="AI40" s="4" t="s">
        <v>185</v>
      </c>
      <c r="AJ40" s="4">
        <v>2.21491635260971E-10</v>
      </c>
      <c r="AK40" s="4" t="s">
        <v>185</v>
      </c>
      <c r="AL40" s="4">
        <v>1.43261303581621E-10</v>
      </c>
      <c r="AM40" s="4" t="s">
        <v>185</v>
      </c>
      <c r="AN40" s="4">
        <v>2.21491635260971E-10</v>
      </c>
      <c r="AO40" s="4" t="s">
        <v>186</v>
      </c>
      <c r="AP40" s="4">
        <v>1.4</v>
      </c>
      <c r="AQ40" s="4" t="s">
        <v>186</v>
      </c>
      <c r="AR40" s="4">
        <v>1.4</v>
      </c>
      <c r="AS40" s="4" t="s">
        <v>187</v>
      </c>
      <c r="AT40" s="4">
        <v>1</v>
      </c>
      <c r="AW40" s="4" t="s">
        <v>55</v>
      </c>
      <c r="AX40" s="4">
        <v>350</v>
      </c>
      <c r="AY40" s="4" t="s">
        <v>187</v>
      </c>
      <c r="AZ40" s="4">
        <v>1</v>
      </c>
      <c r="BC40" s="4" t="s">
        <v>55</v>
      </c>
      <c r="BD40" s="4">
        <v>350</v>
      </c>
      <c r="BE40" s="4" t="s">
        <v>187</v>
      </c>
      <c r="BF40" s="4">
        <v>1</v>
      </c>
      <c r="BI40" s="4" t="s">
        <v>55</v>
      </c>
      <c r="BJ40" s="4">
        <v>350</v>
      </c>
      <c r="BK40" s="4" t="s">
        <v>187</v>
      </c>
      <c r="BL40" s="4">
        <v>1</v>
      </c>
      <c r="BO40" s="4" t="s">
        <v>55</v>
      </c>
      <c r="BP40" s="4">
        <v>350</v>
      </c>
      <c r="BQ40" s="4" t="s">
        <v>187</v>
      </c>
      <c r="BR40" s="4">
        <v>1</v>
      </c>
      <c r="BU40" s="4" t="s">
        <v>55</v>
      </c>
      <c r="BV40" s="4">
        <v>350</v>
      </c>
      <c r="BW40" s="4" t="s">
        <v>187</v>
      </c>
      <c r="BX40" s="4">
        <v>1</v>
      </c>
      <c r="BY40" s="4" t="s">
        <v>55</v>
      </c>
      <c r="BZ40" s="4">
        <v>350</v>
      </c>
      <c r="CA40" s="4" t="s">
        <v>187</v>
      </c>
      <c r="CB40" s="4">
        <v>1</v>
      </c>
      <c r="CC40" s="4" t="s">
        <v>55</v>
      </c>
      <c r="CD40" s="4">
        <v>350</v>
      </c>
      <c r="CE40" s="4" t="s">
        <v>187</v>
      </c>
      <c r="CF40" s="4">
        <v>1</v>
      </c>
      <c r="CG40" s="4" t="s">
        <v>55</v>
      </c>
      <c r="CH40" s="4">
        <v>350</v>
      </c>
      <c r="CI40" s="4" t="s">
        <v>187</v>
      </c>
      <c r="CJ40" s="4">
        <v>1</v>
      </c>
      <c r="CK40" s="4" t="s">
        <v>55</v>
      </c>
      <c r="CL40" s="4">
        <v>350</v>
      </c>
      <c r="CM40" s="4" t="s">
        <v>187</v>
      </c>
      <c r="CN40" s="4">
        <v>1</v>
      </c>
      <c r="CO40" s="4" t="s">
        <v>55</v>
      </c>
      <c r="CP40" s="4">
        <v>350</v>
      </c>
      <c r="CQ40" s="4" t="s">
        <v>187</v>
      </c>
      <c r="CR40" s="4">
        <v>1</v>
      </c>
      <c r="CS40" s="4" t="s">
        <v>187</v>
      </c>
      <c r="CT40" s="4">
        <v>1</v>
      </c>
      <c r="CU40" s="4" t="s">
        <v>187</v>
      </c>
      <c r="CV40" s="4">
        <v>1</v>
      </c>
      <c r="CW40" s="4" t="s">
        <v>187</v>
      </c>
      <c r="CX40" s="4">
        <v>1</v>
      </c>
      <c r="CY40" s="4" t="s">
        <v>187</v>
      </c>
      <c r="CZ40" s="4">
        <v>1</v>
      </c>
      <c r="DA40" s="4" t="s">
        <v>187</v>
      </c>
      <c r="DB40" s="4">
        <v>1</v>
      </c>
      <c r="DC40" s="4" t="s">
        <v>187</v>
      </c>
      <c r="DD40" s="4">
        <v>1</v>
      </c>
      <c r="DE40" s="4" t="s">
        <v>187</v>
      </c>
      <c r="DF40" s="4">
        <v>1</v>
      </c>
      <c r="DG40" s="4" t="s">
        <v>187</v>
      </c>
      <c r="DH40" s="4">
        <v>1</v>
      </c>
      <c r="DI40" s="4" t="s">
        <v>187</v>
      </c>
      <c r="DJ40" s="4">
        <v>1</v>
      </c>
    </row>
    <row r="41" spans="5:94" ht="12.75">
      <c r="E41" s="4" t="s">
        <v>72</v>
      </c>
      <c r="F41" s="4">
        <v>0.93344</v>
      </c>
      <c r="G41" s="4" t="s">
        <v>72</v>
      </c>
      <c r="H41" s="4">
        <v>0.93344</v>
      </c>
      <c r="I41" s="4" t="s">
        <v>104</v>
      </c>
      <c r="J41" s="4">
        <v>65500</v>
      </c>
      <c r="K41" s="4" t="s">
        <v>104</v>
      </c>
      <c r="L41" s="4">
        <v>65500</v>
      </c>
      <c r="Y41" s="4" t="s">
        <v>188</v>
      </c>
      <c r="Z41" s="4">
        <v>8.8</v>
      </c>
      <c r="AA41" s="4" t="s">
        <v>188</v>
      </c>
      <c r="AB41" s="4">
        <v>8.8</v>
      </c>
      <c r="AC41" s="4" t="s">
        <v>188</v>
      </c>
      <c r="AD41" s="4">
        <v>13.2</v>
      </c>
      <c r="AE41" s="4" t="s">
        <v>188</v>
      </c>
      <c r="AF41" s="4">
        <v>13.2</v>
      </c>
      <c r="AG41" s="4" t="s">
        <v>189</v>
      </c>
      <c r="AH41" s="4">
        <v>0.022</v>
      </c>
      <c r="AI41" s="4" t="s">
        <v>189</v>
      </c>
      <c r="AJ41" s="4">
        <v>0.022</v>
      </c>
      <c r="AK41" s="4" t="s">
        <v>189</v>
      </c>
      <c r="AL41" s="4">
        <v>0.022</v>
      </c>
      <c r="AM41" s="4" t="s">
        <v>189</v>
      </c>
      <c r="AN41" s="4">
        <v>0.022</v>
      </c>
      <c r="AO41" s="4" t="s">
        <v>182</v>
      </c>
      <c r="AP41" s="4">
        <v>3.3</v>
      </c>
      <c r="AQ41" s="4" t="s">
        <v>182</v>
      </c>
      <c r="AR41" s="4">
        <v>3.3</v>
      </c>
      <c r="AW41" s="4" t="s">
        <v>63</v>
      </c>
      <c r="AX41" s="4">
        <v>150000</v>
      </c>
      <c r="BC41" s="4" t="s">
        <v>63</v>
      </c>
      <c r="BD41" s="4">
        <v>150000</v>
      </c>
      <c r="BI41" s="4" t="s">
        <v>63</v>
      </c>
      <c r="BJ41" s="4">
        <v>150000</v>
      </c>
      <c r="BO41" s="4" t="s">
        <v>63</v>
      </c>
      <c r="BP41" s="4">
        <v>150000</v>
      </c>
      <c r="BU41" s="4" t="s">
        <v>63</v>
      </c>
      <c r="BV41" s="4">
        <v>150000</v>
      </c>
      <c r="BY41" s="4" t="s">
        <v>106</v>
      </c>
      <c r="BZ41" s="4">
        <v>1E-09</v>
      </c>
      <c r="CC41" s="4" t="s">
        <v>106</v>
      </c>
      <c r="CD41" s="4">
        <v>1E-09</v>
      </c>
      <c r="CG41" s="4" t="s">
        <v>106</v>
      </c>
      <c r="CH41" s="4">
        <v>1E-09</v>
      </c>
      <c r="CK41" s="4" t="s">
        <v>106</v>
      </c>
      <c r="CL41" s="4">
        <v>1E-09</v>
      </c>
      <c r="CO41" s="4" t="s">
        <v>106</v>
      </c>
      <c r="CP41" s="4">
        <v>1E-09</v>
      </c>
    </row>
    <row r="42" spans="5:94" ht="12.75">
      <c r="E42" s="4" t="s">
        <v>73</v>
      </c>
      <c r="F42" s="4">
        <v>1.86687</v>
      </c>
      <c r="G42" s="4" t="s">
        <v>73</v>
      </c>
      <c r="H42" s="4">
        <v>1.86687</v>
      </c>
      <c r="I42" s="4" t="s">
        <v>108</v>
      </c>
      <c r="J42" s="4">
        <v>1</v>
      </c>
      <c r="K42" s="4" t="s">
        <v>108</v>
      </c>
      <c r="L42" s="4">
        <v>0.5</v>
      </c>
      <c r="Y42" s="4" t="s">
        <v>186</v>
      </c>
      <c r="Z42" s="4">
        <v>2.5</v>
      </c>
      <c r="AA42" s="4" t="s">
        <v>186</v>
      </c>
      <c r="AB42" s="4">
        <v>2.5</v>
      </c>
      <c r="AC42" s="4" t="s">
        <v>186</v>
      </c>
      <c r="AD42" s="4">
        <v>4.1</v>
      </c>
      <c r="AE42" s="4" t="s">
        <v>186</v>
      </c>
      <c r="AF42" s="4">
        <v>4.1</v>
      </c>
      <c r="AG42" s="4" t="s">
        <v>37</v>
      </c>
      <c r="AH42" s="4">
        <v>3.14860007871694E-08</v>
      </c>
      <c r="AI42" s="4" t="s">
        <v>37</v>
      </c>
      <c r="AJ42" s="4">
        <v>4.86794802771364E-08</v>
      </c>
      <c r="AK42" s="4" t="s">
        <v>37</v>
      </c>
      <c r="AL42" s="4">
        <v>3.14860007871694E-08</v>
      </c>
      <c r="AM42" s="4" t="s">
        <v>37</v>
      </c>
      <c r="AN42" s="4">
        <v>4.86794802771364E-08</v>
      </c>
      <c r="AO42" s="4" t="s">
        <v>190</v>
      </c>
      <c r="AP42" s="4">
        <v>8.0341949023854E-09</v>
      </c>
      <c r="AQ42" s="4" t="s">
        <v>190</v>
      </c>
      <c r="AR42" s="4">
        <v>8.11242523406475E-09</v>
      </c>
      <c r="AW42" s="4" t="s">
        <v>68</v>
      </c>
      <c r="AX42" s="4">
        <v>70</v>
      </c>
      <c r="BC42" s="4" t="s">
        <v>68</v>
      </c>
      <c r="BD42" s="4">
        <v>70</v>
      </c>
      <c r="BI42" s="4" t="s">
        <v>68</v>
      </c>
      <c r="BJ42" s="4">
        <v>70</v>
      </c>
      <c r="BO42" s="4" t="s">
        <v>68</v>
      </c>
      <c r="BP42" s="4">
        <v>70</v>
      </c>
      <c r="BU42" s="4" t="s">
        <v>68</v>
      </c>
      <c r="BV42" s="4">
        <v>70</v>
      </c>
      <c r="BY42" s="4" t="s">
        <v>68</v>
      </c>
      <c r="BZ42" s="4">
        <v>40</v>
      </c>
      <c r="CC42" s="4" t="s">
        <v>68</v>
      </c>
      <c r="CD42" s="4">
        <v>40</v>
      </c>
      <c r="CG42" s="4" t="s">
        <v>68</v>
      </c>
      <c r="CH42" s="4">
        <v>40</v>
      </c>
      <c r="CK42" s="4" t="s">
        <v>68</v>
      </c>
      <c r="CL42" s="4">
        <v>40</v>
      </c>
      <c r="CO42" s="4" t="s">
        <v>68</v>
      </c>
      <c r="CP42" s="4">
        <v>40</v>
      </c>
    </row>
    <row r="43" spans="5:44" ht="12.75">
      <c r="E43" s="4" t="s">
        <v>103</v>
      </c>
      <c r="F43" s="4">
        <v>0.5</v>
      </c>
      <c r="G43" s="4" t="s">
        <v>103</v>
      </c>
      <c r="H43" s="4">
        <v>0.46</v>
      </c>
      <c r="I43" s="4" t="s">
        <v>111</v>
      </c>
      <c r="J43" s="4">
        <v>0.0012</v>
      </c>
      <c r="K43" s="4" t="s">
        <v>111</v>
      </c>
      <c r="L43" s="4">
        <v>0.0012</v>
      </c>
      <c r="Y43" s="4" t="s">
        <v>182</v>
      </c>
      <c r="Z43" s="4">
        <v>0.47</v>
      </c>
      <c r="AA43" s="4" t="s">
        <v>182</v>
      </c>
      <c r="AB43" s="4">
        <v>0.47</v>
      </c>
      <c r="AC43" s="4" t="s">
        <v>182</v>
      </c>
      <c r="AD43" s="4">
        <v>3</v>
      </c>
      <c r="AE43" s="4" t="s">
        <v>182</v>
      </c>
      <c r="AF43" s="4">
        <v>3</v>
      </c>
      <c r="AG43" s="4" t="s">
        <v>191</v>
      </c>
      <c r="AH43" s="4">
        <v>1</v>
      </c>
      <c r="AI43" s="4" t="s">
        <v>191</v>
      </c>
      <c r="AJ43" s="4">
        <v>1</v>
      </c>
      <c r="AK43" s="4" t="s">
        <v>191</v>
      </c>
      <c r="AL43" s="4">
        <v>1</v>
      </c>
      <c r="AM43" s="4" t="s">
        <v>191</v>
      </c>
      <c r="AN43" s="4">
        <v>1</v>
      </c>
      <c r="AO43" s="4" t="s">
        <v>185</v>
      </c>
      <c r="AP43" s="4">
        <v>1.43261303581621E-10</v>
      </c>
      <c r="AQ43" s="4" t="s">
        <v>185</v>
      </c>
      <c r="AR43" s="4">
        <v>2.21491635260971E-10</v>
      </c>
    </row>
    <row r="44" spans="5:44" ht="12.75">
      <c r="E44" s="4" t="s">
        <v>107</v>
      </c>
      <c r="F44" s="4">
        <v>18</v>
      </c>
      <c r="G44" s="4" t="s">
        <v>107</v>
      </c>
      <c r="H44" s="4">
        <v>18</v>
      </c>
      <c r="Y44" s="4" t="s">
        <v>192</v>
      </c>
      <c r="Z44" s="4">
        <v>1.90036080179194E-08</v>
      </c>
      <c r="AA44" s="4" t="s">
        <v>192</v>
      </c>
      <c r="AB44" s="4">
        <v>1.90818383495987E-08</v>
      </c>
      <c r="AC44" s="4" t="s">
        <v>192</v>
      </c>
      <c r="AD44" s="4">
        <v>1.90036080179194E-08</v>
      </c>
      <c r="AE44" s="4" t="s">
        <v>192</v>
      </c>
      <c r="AF44" s="4">
        <v>1.90818383495987E-08</v>
      </c>
      <c r="AG44" s="4" t="s">
        <v>193</v>
      </c>
      <c r="AH44" s="4">
        <v>0.0192472211192319</v>
      </c>
      <c r="AI44" s="4" t="s">
        <v>193</v>
      </c>
      <c r="AJ44" s="4">
        <v>0.0192472211192319</v>
      </c>
      <c r="AK44" s="4" t="s">
        <v>194</v>
      </c>
      <c r="AL44" s="4">
        <v>0.0109984120681325</v>
      </c>
      <c r="AM44" s="4" t="s">
        <v>194</v>
      </c>
      <c r="AN44" s="4">
        <v>0.0109984120681325</v>
      </c>
      <c r="AO44" s="4" t="s">
        <v>189</v>
      </c>
      <c r="AP44" s="4">
        <v>0.37</v>
      </c>
      <c r="AQ44" s="4" t="s">
        <v>189</v>
      </c>
      <c r="AR44" s="4">
        <v>0.37</v>
      </c>
    </row>
    <row r="45" spans="5:44" ht="12.75">
      <c r="E45" s="4" t="s">
        <v>110</v>
      </c>
      <c r="F45" s="4">
        <v>0.12</v>
      </c>
      <c r="G45" s="4" t="s">
        <v>110</v>
      </c>
      <c r="H45" s="4">
        <v>0.16</v>
      </c>
      <c r="Y45" s="4" t="s">
        <v>190</v>
      </c>
      <c r="Z45" s="4">
        <v>8.0341949023854E-09</v>
      </c>
      <c r="AA45" s="4" t="s">
        <v>190</v>
      </c>
      <c r="AB45" s="4">
        <v>8.11242523406475E-09</v>
      </c>
      <c r="AC45" s="4" t="s">
        <v>190</v>
      </c>
      <c r="AD45" s="4">
        <v>8.0341949023854E-09</v>
      </c>
      <c r="AE45" s="4" t="s">
        <v>190</v>
      </c>
      <c r="AF45" s="4">
        <v>8.11242523406475E-09</v>
      </c>
      <c r="AO45" s="4" t="s">
        <v>37</v>
      </c>
      <c r="AP45" s="4">
        <v>3.14860007871694E-08</v>
      </c>
      <c r="AQ45" s="4" t="s">
        <v>37</v>
      </c>
      <c r="AR45" s="4">
        <v>4.86794802771364E-08</v>
      </c>
    </row>
    <row r="46" spans="5:44" ht="12.75">
      <c r="E46" s="4" t="s">
        <v>113</v>
      </c>
      <c r="F46" s="4">
        <v>0.24</v>
      </c>
      <c r="G46" s="4" t="s">
        <v>113</v>
      </c>
      <c r="H46" s="4">
        <v>0.8</v>
      </c>
      <c r="Y46" s="4" t="s">
        <v>185</v>
      </c>
      <c r="Z46" s="4">
        <v>1.43261303581621E-10</v>
      </c>
      <c r="AA46" s="4" t="s">
        <v>185</v>
      </c>
      <c r="AB46" s="4">
        <v>2.21491635260971E-10</v>
      </c>
      <c r="AC46" s="4" t="s">
        <v>185</v>
      </c>
      <c r="AD46" s="4">
        <v>1.43261303581621E-10</v>
      </c>
      <c r="AE46" s="4" t="s">
        <v>185</v>
      </c>
      <c r="AF46" s="4">
        <v>2.21491635260971E-10</v>
      </c>
      <c r="AO46" s="4" t="s">
        <v>191</v>
      </c>
      <c r="AP46" s="4">
        <v>1</v>
      </c>
      <c r="AQ46" s="4" t="s">
        <v>191</v>
      </c>
      <c r="AR46" s="4">
        <v>1</v>
      </c>
    </row>
    <row r="47" spans="25:44" ht="12.75">
      <c r="Y47" s="4" t="s">
        <v>189</v>
      </c>
      <c r="Z47" s="4">
        <v>0.5</v>
      </c>
      <c r="AA47" s="4" t="s">
        <v>189</v>
      </c>
      <c r="AB47" s="4">
        <v>0.5</v>
      </c>
      <c r="AC47" s="4" t="s">
        <v>189</v>
      </c>
      <c r="AD47" s="4">
        <v>0.4</v>
      </c>
      <c r="AE47" s="4" t="s">
        <v>189</v>
      </c>
      <c r="AF47" s="4">
        <v>0.4</v>
      </c>
      <c r="AO47" s="4" t="s">
        <v>195</v>
      </c>
      <c r="AP47" s="4">
        <v>0.031620434695881</v>
      </c>
      <c r="AQ47" s="4" t="s">
        <v>195</v>
      </c>
      <c r="AR47" s="4">
        <v>0.031620434695881</v>
      </c>
    </row>
    <row r="48" spans="25:44" ht="12.75">
      <c r="Y48" s="4" t="s">
        <v>37</v>
      </c>
      <c r="Z48" s="4">
        <v>3.14860007871694E-08</v>
      </c>
      <c r="AA48" s="4" t="s">
        <v>37</v>
      </c>
      <c r="AB48" s="4">
        <v>4.86794802771364E-08</v>
      </c>
      <c r="AC48" s="4" t="s">
        <v>37</v>
      </c>
      <c r="AD48" s="4">
        <v>3.14860007871694E-08</v>
      </c>
      <c r="AE48" s="4" t="s">
        <v>37</v>
      </c>
      <c r="AF48" s="4">
        <v>4.86794802771364E-08</v>
      </c>
      <c r="AO48" s="4" t="s">
        <v>196</v>
      </c>
      <c r="AP48" s="4">
        <v>1</v>
      </c>
      <c r="AQ48" s="4" t="s">
        <v>196</v>
      </c>
      <c r="AR48" s="4">
        <v>1</v>
      </c>
    </row>
    <row r="49" spans="25:32" ht="12.75">
      <c r="Y49" s="4" t="s">
        <v>191</v>
      </c>
      <c r="Z49" s="4">
        <v>1</v>
      </c>
      <c r="AA49" s="4" t="s">
        <v>191</v>
      </c>
      <c r="AB49" s="4">
        <v>1</v>
      </c>
      <c r="AC49" s="4" t="s">
        <v>191</v>
      </c>
      <c r="AD49" s="4">
        <v>1</v>
      </c>
      <c r="AE49" s="4" t="s">
        <v>191</v>
      </c>
      <c r="AF49" s="4">
        <v>1</v>
      </c>
    </row>
    <row r="50" spans="25:32" ht="12.75">
      <c r="Y50" s="4" t="s">
        <v>197</v>
      </c>
      <c r="Z50" s="4">
        <v>0.0261212286618147</v>
      </c>
      <c r="AA50" s="4" t="s">
        <v>197</v>
      </c>
      <c r="AB50" s="4">
        <v>0.0261212286618147</v>
      </c>
      <c r="AC50" s="4" t="s">
        <v>198</v>
      </c>
      <c r="AD50" s="4">
        <v>0.00549920603406625</v>
      </c>
      <c r="AE50" s="4" t="s">
        <v>198</v>
      </c>
      <c r="AF50" s="4">
        <v>0.00549920603406625</v>
      </c>
    </row>
    <row r="51" spans="25:32" ht="12.75">
      <c r="Y51" s="4" t="s">
        <v>196</v>
      </c>
      <c r="Z51" s="4">
        <v>1</v>
      </c>
      <c r="AA51" s="4" t="s">
        <v>196</v>
      </c>
      <c r="AB51" s="4">
        <v>1</v>
      </c>
      <c r="AC51" s="4" t="s">
        <v>196</v>
      </c>
      <c r="AD51" s="4">
        <v>1</v>
      </c>
      <c r="AE51" s="4" t="s">
        <v>196</v>
      </c>
      <c r="AF51" s="4">
        <v>1</v>
      </c>
    </row>
    <row r="53" spans="1:14" ht="12.75">
      <c r="A53" t="s">
        <v>0</v>
      </c>
      <c r="B53" t="s">
        <v>199</v>
      </c>
      <c r="C53" t="s">
        <v>1</v>
      </c>
      <c r="D53" t="s">
        <v>2</v>
      </c>
      <c r="E53" t="s">
        <v>3</v>
      </c>
      <c r="F53" s="1" t="s">
        <v>200</v>
      </c>
      <c r="G53" t="s">
        <v>3</v>
      </c>
      <c r="H53" s="1" t="s">
        <v>201</v>
      </c>
      <c r="I53" t="s">
        <v>3</v>
      </c>
      <c r="J53" s="1" t="s">
        <v>202</v>
      </c>
      <c r="K53" t="s">
        <v>3</v>
      </c>
      <c r="L53" s="1" t="s">
        <v>203</v>
      </c>
      <c r="M53" t="s">
        <v>3</v>
      </c>
      <c r="N53" s="1" t="s">
        <v>201</v>
      </c>
    </row>
    <row r="54" spans="5:14" ht="12.75">
      <c r="E54" s="2" t="s">
        <v>4</v>
      </c>
      <c r="F54" s="2" t="s">
        <v>204</v>
      </c>
      <c r="G54" s="2" t="s">
        <v>4</v>
      </c>
      <c r="H54" s="2" t="s">
        <v>205</v>
      </c>
      <c r="I54" s="2" t="s">
        <v>4</v>
      </c>
      <c r="J54" s="2" t="s">
        <v>206</v>
      </c>
      <c r="K54" s="2" t="s">
        <v>4</v>
      </c>
      <c r="L54" s="2" t="s">
        <v>207</v>
      </c>
      <c r="M54" s="2" t="s">
        <v>4</v>
      </c>
      <c r="N54" s="2" t="s">
        <v>205</v>
      </c>
    </row>
    <row r="55" spans="5:14" ht="12.75">
      <c r="E55" s="3" t="s">
        <v>208</v>
      </c>
      <c r="F55" s="3">
        <v>4.89229680093933E-14</v>
      </c>
      <c r="G55" s="3" t="s">
        <v>209</v>
      </c>
      <c r="H55" s="3">
        <v>3.10402824258105E-11</v>
      </c>
      <c r="I55" s="3" t="s">
        <v>210</v>
      </c>
      <c r="J55" s="3">
        <v>343.865453598311</v>
      </c>
      <c r="K55" s="3" t="s">
        <v>211</v>
      </c>
      <c r="L55" s="3">
        <v>0.906048888800316</v>
      </c>
      <c r="M55" s="3" t="s">
        <v>209</v>
      </c>
      <c r="N55" s="3">
        <v>3.10402824258105E-11</v>
      </c>
    </row>
    <row r="56" spans="5:14" ht="12.75">
      <c r="E56" s="4" t="s">
        <v>212</v>
      </c>
      <c r="F56" s="4">
        <v>3.1375046E-10</v>
      </c>
      <c r="G56" s="4" t="s">
        <v>213</v>
      </c>
      <c r="H56" s="4">
        <v>6.95421146816235E-14</v>
      </c>
      <c r="I56" s="4" t="s">
        <v>214</v>
      </c>
      <c r="J56" s="4">
        <v>3.10892053938199E-11</v>
      </c>
      <c r="K56" s="4" t="s">
        <v>215</v>
      </c>
      <c r="L56" s="4">
        <v>343.865453598311</v>
      </c>
      <c r="M56" s="4" t="s">
        <v>213</v>
      </c>
      <c r="N56" s="4">
        <v>6.95421146816235E-14</v>
      </c>
    </row>
    <row r="57" spans="5:14" ht="12.75">
      <c r="E57" s="4" t="s">
        <v>216</v>
      </c>
      <c r="F57" s="4">
        <v>0.83</v>
      </c>
      <c r="G57" s="4" t="s">
        <v>217</v>
      </c>
      <c r="H57" s="4">
        <v>6.98376431622742E-13</v>
      </c>
      <c r="I57" s="4" t="s">
        <v>51</v>
      </c>
      <c r="J57" s="4">
        <v>2555</v>
      </c>
      <c r="K57" s="4" t="s">
        <v>218</v>
      </c>
      <c r="L57" s="4">
        <v>0.04</v>
      </c>
      <c r="M57" s="4" t="s">
        <v>217</v>
      </c>
      <c r="N57" s="4">
        <v>6.98376431622742E-13</v>
      </c>
    </row>
    <row r="58" spans="5:14" ht="12.75">
      <c r="E58" s="4" t="s">
        <v>219</v>
      </c>
      <c r="F58" s="4">
        <v>24</v>
      </c>
      <c r="G58" s="4" t="s">
        <v>220</v>
      </c>
      <c r="H58" s="4">
        <v>6.77655198172469E-12</v>
      </c>
      <c r="I58" s="4" t="s">
        <v>221</v>
      </c>
      <c r="J58" s="4">
        <v>0.9</v>
      </c>
      <c r="K58" s="4" t="s">
        <v>222</v>
      </c>
      <c r="L58" s="4">
        <v>0.9</v>
      </c>
      <c r="M58" s="4" t="s">
        <v>220</v>
      </c>
      <c r="N58" s="4">
        <v>6.77655198172469E-12</v>
      </c>
    </row>
    <row r="59" spans="5:14" ht="12.75">
      <c r="E59" s="4" t="s">
        <v>55</v>
      </c>
      <c r="F59" s="4">
        <v>350</v>
      </c>
      <c r="G59" s="4" t="s">
        <v>223</v>
      </c>
      <c r="H59" s="4">
        <v>2.29489737515502E-11</v>
      </c>
      <c r="I59" s="4" t="s">
        <v>224</v>
      </c>
      <c r="J59" s="4">
        <v>0.3</v>
      </c>
      <c r="K59" s="4" t="s">
        <v>225</v>
      </c>
      <c r="L59" s="4">
        <v>0.688</v>
      </c>
      <c r="M59" s="4" t="s">
        <v>223</v>
      </c>
      <c r="N59" s="4">
        <v>2.29489737515502E-11</v>
      </c>
    </row>
    <row r="60" spans="5:14" ht="12.75">
      <c r="E60" s="4" t="s">
        <v>56</v>
      </c>
      <c r="F60" s="4">
        <v>40</v>
      </c>
      <c r="G60" s="4" t="s">
        <v>226</v>
      </c>
      <c r="H60" s="4">
        <v>1.41671663462861E-14</v>
      </c>
      <c r="K60" s="4" t="s">
        <v>56</v>
      </c>
      <c r="L60" s="4">
        <v>1</v>
      </c>
      <c r="M60" s="4" t="s">
        <v>226</v>
      </c>
      <c r="N60" s="4">
        <v>1.41671663462861E-14</v>
      </c>
    </row>
    <row r="61" spans="5:14" ht="12.75">
      <c r="E61" s="4" t="s">
        <v>62</v>
      </c>
      <c r="F61" s="4">
        <v>70</v>
      </c>
      <c r="G61" s="4" t="s">
        <v>227</v>
      </c>
      <c r="H61" s="4">
        <v>9.19945866641955E-15</v>
      </c>
      <c r="K61" s="4" t="s">
        <v>228</v>
      </c>
      <c r="L61" s="4">
        <v>9.4</v>
      </c>
      <c r="M61" s="4" t="s">
        <v>227</v>
      </c>
      <c r="N61" s="4">
        <v>9.19945866641955E-15</v>
      </c>
    </row>
    <row r="62" spans="5:14" ht="12.75">
      <c r="E62" s="4" t="s">
        <v>68</v>
      </c>
      <c r="F62" s="4">
        <v>70</v>
      </c>
      <c r="G62" s="4" t="s">
        <v>229</v>
      </c>
      <c r="H62" s="4">
        <v>5.23471521218531E-13</v>
      </c>
      <c r="K62" s="4" t="s">
        <v>68</v>
      </c>
      <c r="L62" s="4">
        <v>1</v>
      </c>
      <c r="M62" s="4" t="s">
        <v>229</v>
      </c>
      <c r="N62" s="4">
        <v>5.23471521218531E-13</v>
      </c>
    </row>
    <row r="63" spans="7:14" ht="12.75">
      <c r="G63" s="4" t="s">
        <v>230</v>
      </c>
      <c r="H63" s="4">
        <v>0</v>
      </c>
      <c r="M63" s="4" t="s">
        <v>230</v>
      </c>
      <c r="N63" s="4">
        <v>0</v>
      </c>
    </row>
    <row r="64" spans="7:14" ht="12.75">
      <c r="G64" s="4" t="s">
        <v>231</v>
      </c>
      <c r="H64" s="4">
        <v>0</v>
      </c>
      <c r="M64" s="4" t="s">
        <v>231</v>
      </c>
      <c r="N64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51"/>
  <sheetViews>
    <sheetView zoomScale="85" zoomScaleNormal="85" zoomScalePageLayoutView="0" workbookViewId="0" topLeftCell="A1">
      <selection activeCell="F1" sqref="F1:P8"/>
    </sheetView>
  </sheetViews>
  <sheetFormatPr defaultColWidth="9.140625" defaultRowHeight="12.75"/>
  <cols>
    <col min="6" max="6" width="16.00390625" style="0" customWidth="1"/>
    <col min="8" max="8" width="16.00390625" style="0" customWidth="1"/>
    <col min="10" max="10" width="16.00390625" style="0" customWidth="1"/>
    <col min="12" max="12" width="16.00390625" style="0" customWidth="1"/>
    <col min="14" max="14" width="16.00390625" style="0" customWidth="1"/>
    <col min="16" max="16" width="16.00390625" style="0" customWidth="1"/>
    <col min="18" max="18" width="16.00390625" style="0" customWidth="1"/>
    <col min="20" max="20" width="16.00390625" style="0" customWidth="1"/>
    <col min="22" max="22" width="16.00390625" style="0" customWidth="1"/>
    <col min="24" max="24" width="16.00390625" style="0" customWidth="1"/>
    <col min="26" max="26" width="16.00390625" style="0" customWidth="1"/>
    <col min="28" max="28" width="16.00390625" style="0" customWidth="1"/>
    <col min="30" max="30" width="16.00390625" style="0" customWidth="1"/>
    <col min="32" max="32" width="16.00390625" style="0" customWidth="1"/>
    <col min="34" max="34" width="16.00390625" style="0" customWidth="1"/>
    <col min="36" max="36" width="16.00390625" style="0" customWidth="1"/>
    <col min="38" max="38" width="16.00390625" style="0" customWidth="1"/>
    <col min="40" max="40" width="16.00390625" style="0" customWidth="1"/>
    <col min="42" max="42" width="16.00390625" style="0" customWidth="1"/>
    <col min="44" max="44" width="16.00390625" style="0" customWidth="1"/>
    <col min="46" max="46" width="16.00390625" style="0" customWidth="1"/>
    <col min="48" max="48" width="16.00390625" style="0" customWidth="1"/>
    <col min="50" max="50" width="16.00390625" style="0" customWidth="1"/>
    <col min="52" max="52" width="16.00390625" style="0" customWidth="1"/>
    <col min="54" max="54" width="16.00390625" style="0" customWidth="1"/>
    <col min="56" max="56" width="16.00390625" style="0" customWidth="1"/>
    <col min="58" max="58" width="16.00390625" style="0" customWidth="1"/>
    <col min="60" max="60" width="16.00390625" style="0" customWidth="1"/>
    <col min="62" max="62" width="16.00390625" style="0" customWidth="1"/>
    <col min="64" max="64" width="16.00390625" style="0" customWidth="1"/>
    <col min="66" max="66" width="16.00390625" style="0" customWidth="1"/>
    <col min="68" max="68" width="16.00390625" style="0" customWidth="1"/>
    <col min="70" max="70" width="16.00390625" style="0" customWidth="1"/>
    <col min="72" max="72" width="16.00390625" style="0" customWidth="1"/>
    <col min="74" max="74" width="16.00390625" style="0" customWidth="1"/>
    <col min="76" max="76" width="16.00390625" style="0" customWidth="1"/>
    <col min="78" max="78" width="16.00390625" style="0" customWidth="1"/>
    <col min="80" max="80" width="16.00390625" style="0" customWidth="1"/>
    <col min="82" max="82" width="16.00390625" style="0" customWidth="1"/>
    <col min="84" max="84" width="16.00390625" style="0" customWidth="1"/>
    <col min="86" max="86" width="16.00390625" style="0" customWidth="1"/>
    <col min="88" max="88" width="16.00390625" style="0" customWidth="1"/>
    <col min="90" max="90" width="16.00390625" style="0" customWidth="1"/>
    <col min="92" max="92" width="16.00390625" style="0" customWidth="1"/>
    <col min="94" max="94" width="16.00390625" style="0" customWidth="1"/>
  </cols>
  <sheetData>
    <row r="1" spans="6:8" ht="12.75">
      <c r="F1" t="s">
        <v>232</v>
      </c>
      <c r="G1" t="s">
        <v>233</v>
      </c>
      <c r="H1" t="s">
        <v>234</v>
      </c>
    </row>
    <row r="3" spans="5:10" ht="12.75">
      <c r="E3" s="2"/>
      <c r="F3" s="6" t="s">
        <v>235</v>
      </c>
      <c r="G3" s="5">
        <f>Z12</f>
        <v>6.49059737028486E-13</v>
      </c>
      <c r="H3" s="6" t="s">
        <v>236</v>
      </c>
      <c r="I3" s="5">
        <f>G3*1000000000</f>
        <v>0.000649059737028486</v>
      </c>
      <c r="J3" t="s">
        <v>237</v>
      </c>
    </row>
    <row r="4" spans="5:10" ht="12.75">
      <c r="E4" s="3"/>
      <c r="F4" t="s">
        <v>238</v>
      </c>
      <c r="G4" s="5">
        <f>X26</f>
        <v>1.62146101412199E-12</v>
      </c>
      <c r="H4" s="6" t="s">
        <v>236</v>
      </c>
      <c r="I4" s="5">
        <f>G4*1000000000</f>
        <v>0.0016214610141219899</v>
      </c>
      <c r="J4" t="s">
        <v>237</v>
      </c>
    </row>
    <row r="5" spans="5:10" ht="12.75">
      <c r="E5" s="4"/>
      <c r="F5" s="6" t="s">
        <v>239</v>
      </c>
      <c r="G5" s="5">
        <f>CP38+CL38+CH38+CD38+BZ38</f>
        <v>4.265675330021176E-11</v>
      </c>
      <c r="H5" s="6" t="s">
        <v>236</v>
      </c>
      <c r="I5" s="5">
        <f>G5*1000000000</f>
        <v>0.04265675330021176</v>
      </c>
      <c r="J5" t="s">
        <v>237</v>
      </c>
    </row>
    <row r="6" spans="5:11" ht="12.75">
      <c r="E6" s="4"/>
      <c r="F6" t="s">
        <v>240</v>
      </c>
      <c r="G6" s="7">
        <f>G3+G4+G5</f>
        <v>4.492727405136223E-11</v>
      </c>
      <c r="H6" s="6" t="s">
        <v>236</v>
      </c>
      <c r="I6" s="5">
        <f>G6*1000000000</f>
        <v>0.04492727405136223</v>
      </c>
      <c r="J6" t="s">
        <v>237</v>
      </c>
      <c r="K6" s="8">
        <f>I6/2</f>
        <v>0.022463637025681115</v>
      </c>
    </row>
    <row r="7" spans="5:11" ht="12.75">
      <c r="E7" s="4"/>
      <c r="K7" s="9">
        <f>I6+0.9</f>
        <v>0.9449272740513622</v>
      </c>
    </row>
    <row r="8" ht="12.75">
      <c r="E8" s="4"/>
    </row>
    <row r="10" spans="1:28" ht="12.75">
      <c r="A10" t="s">
        <v>0</v>
      </c>
      <c r="B10" t="s">
        <v>8</v>
      </c>
      <c r="C10" t="s">
        <v>1</v>
      </c>
      <c r="D10" t="s">
        <v>2</v>
      </c>
      <c r="E10" t="s">
        <v>3</v>
      </c>
      <c r="F10" s="1" t="s">
        <v>9</v>
      </c>
      <c r="G10" t="s">
        <v>3</v>
      </c>
      <c r="H10" s="1" t="s">
        <v>10</v>
      </c>
      <c r="I10" t="s">
        <v>3</v>
      </c>
      <c r="J10" s="1" t="s">
        <v>11</v>
      </c>
      <c r="K10" t="s">
        <v>3</v>
      </c>
      <c r="L10" s="1" t="s">
        <v>12</v>
      </c>
      <c r="M10" t="s">
        <v>3</v>
      </c>
      <c r="N10" s="1" t="s">
        <v>13</v>
      </c>
      <c r="O10" t="s">
        <v>3</v>
      </c>
      <c r="P10" s="1" t="s">
        <v>14</v>
      </c>
      <c r="Q10" t="s">
        <v>3</v>
      </c>
      <c r="R10" s="1" t="s">
        <v>243</v>
      </c>
      <c r="S10" t="s">
        <v>3</v>
      </c>
      <c r="T10" s="1" t="s">
        <v>16</v>
      </c>
      <c r="U10" t="s">
        <v>3</v>
      </c>
      <c r="V10" s="1" t="s">
        <v>17</v>
      </c>
      <c r="W10" t="s">
        <v>3</v>
      </c>
      <c r="X10" s="1" t="s">
        <v>18</v>
      </c>
      <c r="Y10" t="s">
        <v>3</v>
      </c>
      <c r="Z10" s="1" t="s">
        <v>16</v>
      </c>
      <c r="AA10" t="s">
        <v>3</v>
      </c>
      <c r="AB10" s="1" t="s">
        <v>19</v>
      </c>
    </row>
    <row r="11" spans="5:28" ht="12.75">
      <c r="E11" s="2" t="s">
        <v>4</v>
      </c>
      <c r="F11" s="2" t="s">
        <v>20</v>
      </c>
      <c r="G11" s="2" t="s">
        <v>4</v>
      </c>
      <c r="H11" s="2" t="s">
        <v>21</v>
      </c>
      <c r="I11" s="2" t="s">
        <v>4</v>
      </c>
      <c r="J11" s="2" t="s">
        <v>22</v>
      </c>
      <c r="K11" s="2" t="s">
        <v>4</v>
      </c>
      <c r="L11" s="2" t="s">
        <v>23</v>
      </c>
      <c r="M11" s="2" t="s">
        <v>4</v>
      </c>
      <c r="N11" s="2" t="s">
        <v>24</v>
      </c>
      <c r="O11" s="2" t="s">
        <v>4</v>
      </c>
      <c r="P11" s="2" t="s">
        <v>25</v>
      </c>
      <c r="Q11" s="2" t="s">
        <v>4</v>
      </c>
      <c r="R11" s="2" t="s">
        <v>242</v>
      </c>
      <c r="S11" s="2" t="s">
        <v>4</v>
      </c>
      <c r="T11" s="2" t="s">
        <v>27</v>
      </c>
      <c r="U11" s="2" t="s">
        <v>4</v>
      </c>
      <c r="V11" s="2" t="s">
        <v>28</v>
      </c>
      <c r="W11" s="2" t="s">
        <v>4</v>
      </c>
      <c r="X11" s="2" t="s">
        <v>29</v>
      </c>
      <c r="Y11" s="2" t="s">
        <v>4</v>
      </c>
      <c r="Z11" s="2" t="s">
        <v>27</v>
      </c>
      <c r="AA11" s="2" t="s">
        <v>4</v>
      </c>
      <c r="AB11" s="2" t="s">
        <v>30</v>
      </c>
    </row>
    <row r="12" spans="5:28" ht="12.75">
      <c r="E12" s="3" t="s">
        <v>31</v>
      </c>
      <c r="F12" s="3">
        <v>2.47360716666667E-09</v>
      </c>
      <c r="G12" s="3" t="s">
        <v>32</v>
      </c>
      <c r="H12" s="3">
        <v>1.73500992125797E-05</v>
      </c>
      <c r="I12" s="3" t="s">
        <v>33</v>
      </c>
      <c r="J12" s="3">
        <v>3.40576021580268E-05</v>
      </c>
      <c r="K12" s="3" t="s">
        <v>34</v>
      </c>
      <c r="L12" s="3">
        <v>0.000351429869991694</v>
      </c>
      <c r="M12" s="3" t="s">
        <v>35</v>
      </c>
      <c r="N12" s="3">
        <v>0.0304028375713623</v>
      </c>
      <c r="O12" s="3" t="s">
        <v>36</v>
      </c>
      <c r="P12" s="3">
        <v>4.86794802771364E-08</v>
      </c>
      <c r="Q12" s="3" t="s">
        <v>37</v>
      </c>
      <c r="R12" s="3">
        <v>2.79894211222246E-08</v>
      </c>
      <c r="S12" s="3" t="s">
        <v>38</v>
      </c>
      <c r="T12" s="3">
        <v>3.73192281629661E-13</v>
      </c>
      <c r="U12" s="3" t="s">
        <v>39</v>
      </c>
      <c r="V12" s="3">
        <v>150000</v>
      </c>
      <c r="W12" s="3" t="s">
        <v>40</v>
      </c>
      <c r="X12" s="3">
        <v>4.60100073242048E-09</v>
      </c>
      <c r="Y12" s="3" t="s">
        <v>38</v>
      </c>
      <c r="Z12" s="3">
        <v>6.49059737028486E-13</v>
      </c>
      <c r="AA12" s="3" t="s">
        <v>41</v>
      </c>
      <c r="AB12" s="3">
        <v>0.000622386049205397</v>
      </c>
    </row>
    <row r="13" spans="5:28" ht="12.75">
      <c r="E13" s="4" t="s">
        <v>5</v>
      </c>
      <c r="F13" s="4">
        <v>1.06E-10</v>
      </c>
      <c r="G13" s="4" t="s">
        <v>42</v>
      </c>
      <c r="H13" s="4">
        <v>8.1</v>
      </c>
      <c r="I13" s="4" t="s">
        <v>43</v>
      </c>
      <c r="J13" s="4">
        <v>81</v>
      </c>
      <c r="K13" s="4" t="s">
        <v>44</v>
      </c>
      <c r="L13" s="4">
        <v>31536000</v>
      </c>
      <c r="M13" s="4" t="s">
        <v>45</v>
      </c>
      <c r="N13" s="4">
        <v>0.03</v>
      </c>
      <c r="O13" s="4" t="s">
        <v>46</v>
      </c>
      <c r="P13" s="4">
        <v>2.47360716666667E-09</v>
      </c>
      <c r="Q13" s="4" t="s">
        <v>46</v>
      </c>
      <c r="R13" s="4">
        <v>2.47360716666667E-09</v>
      </c>
      <c r="S13" s="4" t="s">
        <v>37</v>
      </c>
      <c r="T13" s="4">
        <v>2.79894211222246E-08</v>
      </c>
      <c r="U13" s="4" t="s">
        <v>47</v>
      </c>
      <c r="V13" s="4">
        <v>150000</v>
      </c>
      <c r="W13" s="4" t="s">
        <v>48</v>
      </c>
      <c r="X13" s="4">
        <v>3.73192281629661E-13</v>
      </c>
      <c r="Y13" s="4" t="s">
        <v>37</v>
      </c>
      <c r="Z13" s="4">
        <v>4.86794802771364E-08</v>
      </c>
      <c r="AA13" s="4" t="s">
        <v>48</v>
      </c>
      <c r="AB13" s="4">
        <v>6.49059737028486E-13</v>
      </c>
    </row>
    <row r="14" spans="5:28" ht="12.75">
      <c r="E14" s="4" t="s">
        <v>49</v>
      </c>
      <c r="F14" s="4">
        <v>10</v>
      </c>
      <c r="G14" s="4" t="s">
        <v>50</v>
      </c>
      <c r="H14" s="4">
        <v>0.2</v>
      </c>
      <c r="I14" s="4" t="s">
        <v>48</v>
      </c>
      <c r="J14" s="4">
        <v>0</v>
      </c>
      <c r="K14" s="4" t="s">
        <v>51</v>
      </c>
      <c r="L14" s="4">
        <v>3.29E-05</v>
      </c>
      <c r="M14" s="4" t="s">
        <v>52</v>
      </c>
      <c r="N14" s="4">
        <v>0</v>
      </c>
      <c r="O14" s="4" t="s">
        <v>53</v>
      </c>
      <c r="P14" s="4">
        <v>0.0304028375713623</v>
      </c>
      <c r="Q14" s="4" t="s">
        <v>53</v>
      </c>
      <c r="R14" s="4">
        <v>0.0304028375713623</v>
      </c>
      <c r="S14" s="4" t="s">
        <v>54</v>
      </c>
      <c r="T14" s="4">
        <v>0.0002</v>
      </c>
      <c r="U14" s="4" t="s">
        <v>55</v>
      </c>
      <c r="V14" s="4">
        <v>1</v>
      </c>
      <c r="W14" s="4" t="s">
        <v>56</v>
      </c>
      <c r="X14" s="4">
        <v>6</v>
      </c>
      <c r="Y14" s="4" t="s">
        <v>54</v>
      </c>
      <c r="Z14" s="4">
        <v>0.0002</v>
      </c>
      <c r="AA14" s="4" t="s">
        <v>56</v>
      </c>
      <c r="AB14" s="4">
        <v>6</v>
      </c>
    </row>
    <row r="15" spans="5:28" ht="12.75">
      <c r="E15" s="4" t="s">
        <v>57</v>
      </c>
      <c r="F15" s="4">
        <v>1.2</v>
      </c>
      <c r="G15" s="4" t="s">
        <v>49</v>
      </c>
      <c r="H15" s="4">
        <v>10</v>
      </c>
      <c r="I15" s="4" t="s">
        <v>42</v>
      </c>
      <c r="J15" s="4">
        <v>8.1</v>
      </c>
      <c r="K15" s="4" t="s">
        <v>49</v>
      </c>
      <c r="L15" s="4">
        <v>10</v>
      </c>
      <c r="M15" s="4" t="s">
        <v>32</v>
      </c>
      <c r="N15" s="4">
        <v>1.73500992125797E-05</v>
      </c>
      <c r="O15" s="4" t="s">
        <v>58</v>
      </c>
      <c r="P15" s="4">
        <v>30</v>
      </c>
      <c r="Q15" s="4" t="s">
        <v>58</v>
      </c>
      <c r="R15" s="4">
        <v>30</v>
      </c>
      <c r="S15" s="4" t="s">
        <v>59</v>
      </c>
      <c r="T15" s="4">
        <v>1</v>
      </c>
      <c r="W15" s="4" t="s">
        <v>55</v>
      </c>
      <c r="X15" s="4">
        <v>350</v>
      </c>
      <c r="Y15" s="4" t="s">
        <v>59</v>
      </c>
      <c r="Z15" s="4">
        <v>1</v>
      </c>
      <c r="AA15" s="4" t="s">
        <v>55</v>
      </c>
      <c r="AB15" s="4">
        <v>350</v>
      </c>
    </row>
    <row r="16" spans="5:28" ht="12.75">
      <c r="E16" s="4" t="s">
        <v>6</v>
      </c>
      <c r="F16" s="4">
        <v>0.664</v>
      </c>
      <c r="G16" s="4" t="s">
        <v>60</v>
      </c>
      <c r="H16" s="4">
        <v>38904.51</v>
      </c>
      <c r="I16" s="4" t="s">
        <v>61</v>
      </c>
      <c r="J16" s="4">
        <v>57</v>
      </c>
      <c r="K16" s="4" t="s">
        <v>60</v>
      </c>
      <c r="L16" s="4">
        <v>38904.51</v>
      </c>
      <c r="M16" s="4" t="s">
        <v>33</v>
      </c>
      <c r="N16" s="4">
        <v>3.40576021580268E-05</v>
      </c>
      <c r="Q16" s="4" t="s">
        <v>67</v>
      </c>
      <c r="R16" s="4">
        <v>0</v>
      </c>
      <c r="S16" s="4" t="s">
        <v>62</v>
      </c>
      <c r="T16" s="4">
        <v>15</v>
      </c>
      <c r="W16" s="4" t="s">
        <v>63</v>
      </c>
      <c r="X16" s="4">
        <v>150000</v>
      </c>
      <c r="Y16" s="4" t="s">
        <v>62</v>
      </c>
      <c r="Z16" s="4">
        <v>15</v>
      </c>
      <c r="AA16" s="4" t="s">
        <v>64</v>
      </c>
      <c r="AB16" s="4">
        <v>1E-09</v>
      </c>
    </row>
    <row r="17" spans="5:28" ht="12.75">
      <c r="E17" s="4" t="s">
        <v>65</v>
      </c>
      <c r="F17" s="4">
        <v>0.93344</v>
      </c>
      <c r="G17" s="4" t="s">
        <v>57</v>
      </c>
      <c r="H17" s="4">
        <v>1.2</v>
      </c>
      <c r="I17" s="4" t="s">
        <v>50</v>
      </c>
      <c r="J17" s="4">
        <v>0.2</v>
      </c>
      <c r="K17" s="4" t="s">
        <v>66</v>
      </c>
      <c r="L17" s="4">
        <v>8.205E-05</v>
      </c>
      <c r="M17" s="4" t="s">
        <v>34</v>
      </c>
      <c r="N17" s="4">
        <v>0.000351429869991694</v>
      </c>
      <c r="W17" s="4" t="s">
        <v>68</v>
      </c>
      <c r="X17" s="4">
        <v>70</v>
      </c>
      <c r="AA17" s="4" t="s">
        <v>68</v>
      </c>
      <c r="AB17" s="4">
        <v>6</v>
      </c>
    </row>
    <row r="18" spans="5:12" ht="12.75">
      <c r="E18" s="4" t="s">
        <v>69</v>
      </c>
      <c r="F18" s="4">
        <v>1.86687</v>
      </c>
      <c r="I18" s="4" t="s">
        <v>49</v>
      </c>
      <c r="J18" s="4">
        <v>10</v>
      </c>
      <c r="K18" s="4" t="s">
        <v>70</v>
      </c>
      <c r="L18" s="4">
        <v>285</v>
      </c>
    </row>
    <row r="19" spans="5:12" ht="12.75">
      <c r="E19" s="4" t="s">
        <v>72</v>
      </c>
      <c r="F19" s="4">
        <v>0.93344</v>
      </c>
      <c r="I19" s="4" t="s">
        <v>57</v>
      </c>
      <c r="J19" s="4">
        <v>1.2</v>
      </c>
      <c r="K19" s="4" t="s">
        <v>57</v>
      </c>
      <c r="L19" s="4">
        <v>1.2</v>
      </c>
    </row>
    <row r="20" spans="5:12" ht="12.75">
      <c r="E20" s="4" t="s">
        <v>73</v>
      </c>
      <c r="F20" s="4">
        <v>1.86687</v>
      </c>
      <c r="I20" s="4" t="s">
        <v>60</v>
      </c>
      <c r="J20" s="4">
        <v>38904.51</v>
      </c>
      <c r="K20" s="4" t="s">
        <v>74</v>
      </c>
      <c r="L20" s="4">
        <v>0.104</v>
      </c>
    </row>
    <row r="21" spans="11:12" ht="12.75">
      <c r="K21" s="4" t="s">
        <v>75</v>
      </c>
      <c r="L21" s="4">
        <v>2.7</v>
      </c>
    </row>
    <row r="22" spans="11:12" ht="12.75">
      <c r="K22" s="4" t="s">
        <v>50</v>
      </c>
      <c r="L22" s="4">
        <v>0.2</v>
      </c>
    </row>
    <row r="24" spans="1:26" ht="12.75">
      <c r="A24" t="s">
        <v>0</v>
      </c>
      <c r="B24" t="s">
        <v>76</v>
      </c>
      <c r="C24" t="s">
        <v>1</v>
      </c>
      <c r="D24" t="s">
        <v>2</v>
      </c>
      <c r="E24" t="s">
        <v>3</v>
      </c>
      <c r="F24" s="1" t="s">
        <v>77</v>
      </c>
      <c r="G24" t="s">
        <v>3</v>
      </c>
      <c r="H24" s="1" t="s">
        <v>78</v>
      </c>
      <c r="I24" t="s">
        <v>3</v>
      </c>
      <c r="J24" s="1" t="s">
        <v>79</v>
      </c>
      <c r="K24" t="s">
        <v>3</v>
      </c>
      <c r="L24" s="1" t="s">
        <v>79</v>
      </c>
      <c r="M24" t="s">
        <v>3</v>
      </c>
      <c r="N24" s="1" t="s">
        <v>80</v>
      </c>
      <c r="O24" t="s">
        <v>3</v>
      </c>
      <c r="P24" s="1" t="s">
        <v>80</v>
      </c>
      <c r="Q24" t="s">
        <v>3</v>
      </c>
      <c r="R24" s="1" t="s">
        <v>81</v>
      </c>
      <c r="S24" t="s">
        <v>3</v>
      </c>
      <c r="T24" s="1" t="s">
        <v>17</v>
      </c>
      <c r="U24" t="s">
        <v>3</v>
      </c>
      <c r="V24" s="1" t="s">
        <v>18</v>
      </c>
      <c r="W24" t="s">
        <v>3</v>
      </c>
      <c r="X24" s="1" t="s">
        <v>81</v>
      </c>
      <c r="Y24" t="s">
        <v>3</v>
      </c>
      <c r="Z24" s="1" t="s">
        <v>19</v>
      </c>
    </row>
    <row r="25" spans="5:26" ht="12.75">
      <c r="E25" s="2" t="s">
        <v>4</v>
      </c>
      <c r="F25" s="2" t="s">
        <v>82</v>
      </c>
      <c r="G25" s="2" t="s">
        <v>4</v>
      </c>
      <c r="H25" s="2" t="s">
        <v>83</v>
      </c>
      <c r="I25" s="2" t="s">
        <v>4</v>
      </c>
      <c r="J25" s="2" t="s">
        <v>84</v>
      </c>
      <c r="K25" s="2" t="s">
        <v>4</v>
      </c>
      <c r="L25" s="2" t="s">
        <v>84</v>
      </c>
      <c r="M25" s="2" t="s">
        <v>4</v>
      </c>
      <c r="N25" s="2" t="s">
        <v>85</v>
      </c>
      <c r="O25" s="2" t="s">
        <v>4</v>
      </c>
      <c r="P25" s="2" t="s">
        <v>85</v>
      </c>
      <c r="Q25" s="2" t="s">
        <v>4</v>
      </c>
      <c r="R25" s="2" t="s">
        <v>86</v>
      </c>
      <c r="S25" s="2" t="s">
        <v>4</v>
      </c>
      <c r="T25" s="2" t="s">
        <v>28</v>
      </c>
      <c r="U25" s="2" t="s">
        <v>4</v>
      </c>
      <c r="V25" s="2" t="s">
        <v>87</v>
      </c>
      <c r="W25" s="2" t="s">
        <v>4</v>
      </c>
      <c r="X25" s="2" t="s">
        <v>86</v>
      </c>
      <c r="Y25" s="2" t="s">
        <v>4</v>
      </c>
      <c r="Z25" s="2" t="s">
        <v>30</v>
      </c>
    </row>
    <row r="26" spans="5:26" ht="12.75">
      <c r="E26" s="3" t="s">
        <v>88</v>
      </c>
      <c r="F26" s="3">
        <v>6.67739452644777E-10</v>
      </c>
      <c r="G26" s="3" t="s">
        <v>89</v>
      </c>
      <c r="H26" s="3">
        <v>1.13713625052667E-10</v>
      </c>
      <c r="I26" s="3" t="s">
        <v>90</v>
      </c>
      <c r="J26" s="3">
        <v>1.27351866106122E-10</v>
      </c>
      <c r="K26" s="3" t="s">
        <v>91</v>
      </c>
      <c r="L26" s="3">
        <v>2.21491635260971E-10</v>
      </c>
      <c r="M26" s="3" t="s">
        <v>90</v>
      </c>
      <c r="N26" s="3">
        <v>2.88291037558913E-10</v>
      </c>
      <c r="O26" s="3" t="s">
        <v>91</v>
      </c>
      <c r="P26" s="3">
        <v>5.01398646854505E-10</v>
      </c>
      <c r="Q26" s="3" t="s">
        <v>92</v>
      </c>
      <c r="R26" s="3">
        <v>1.30761350680114E-12</v>
      </c>
      <c r="S26" s="3" t="s">
        <v>93</v>
      </c>
      <c r="T26" s="3">
        <v>150000</v>
      </c>
      <c r="U26" s="3" t="s">
        <v>94</v>
      </c>
      <c r="V26" s="3">
        <v>1.61212624126168E-08</v>
      </c>
      <c r="W26" s="3" t="s">
        <v>95</v>
      </c>
      <c r="X26" s="3">
        <v>1.62146101412199E-12</v>
      </c>
      <c r="Y26" s="3" t="s">
        <v>96</v>
      </c>
      <c r="Z26" s="3">
        <v>0.00155482562997999</v>
      </c>
    </row>
    <row r="27" spans="5:26" ht="12.75">
      <c r="E27" s="4" t="s">
        <v>5</v>
      </c>
      <c r="F27" s="4">
        <v>1.06E-10</v>
      </c>
      <c r="G27" s="4" t="s">
        <v>5</v>
      </c>
      <c r="H27" s="4">
        <v>1.06E-10</v>
      </c>
      <c r="I27" s="4" t="s">
        <v>37</v>
      </c>
      <c r="J27" s="4">
        <v>2.79894211222246E-08</v>
      </c>
      <c r="K27" s="4" t="s">
        <v>37</v>
      </c>
      <c r="L27" s="4">
        <v>4.86794802771364E-08</v>
      </c>
      <c r="M27" s="4" t="s">
        <v>37</v>
      </c>
      <c r="N27" s="4">
        <v>2.79894211222246E-08</v>
      </c>
      <c r="O27" s="4" t="s">
        <v>37</v>
      </c>
      <c r="P27" s="4">
        <v>4.86794802771364E-08</v>
      </c>
      <c r="Q27" s="4" t="s">
        <v>88</v>
      </c>
      <c r="R27" s="4">
        <v>6.67739452644777E-10</v>
      </c>
      <c r="S27" s="4" t="s">
        <v>47</v>
      </c>
      <c r="T27" s="4">
        <v>150000</v>
      </c>
      <c r="U27" s="4" t="s">
        <v>48</v>
      </c>
      <c r="V27" s="4">
        <v>1.30761350680114E-12</v>
      </c>
      <c r="W27" s="4" t="s">
        <v>88</v>
      </c>
      <c r="X27" s="4">
        <v>6.67739452644777E-10</v>
      </c>
      <c r="Y27" s="4" t="s">
        <v>97</v>
      </c>
      <c r="Z27" s="4">
        <v>1.62146101412199E-12</v>
      </c>
    </row>
    <row r="28" spans="5:26" ht="12.75">
      <c r="E28" s="4" t="s">
        <v>6</v>
      </c>
      <c r="F28" s="4">
        <v>0.664</v>
      </c>
      <c r="G28" s="4" t="s">
        <v>6</v>
      </c>
      <c r="H28" s="4">
        <v>0.664</v>
      </c>
      <c r="I28" s="4" t="s">
        <v>98</v>
      </c>
      <c r="J28" s="4">
        <v>0.00455</v>
      </c>
      <c r="K28" s="4" t="s">
        <v>98</v>
      </c>
      <c r="L28" s="4">
        <v>0.00455</v>
      </c>
      <c r="M28" s="4" t="s">
        <v>99</v>
      </c>
      <c r="N28" s="4">
        <v>1.03</v>
      </c>
      <c r="O28" s="4" t="s">
        <v>99</v>
      </c>
      <c r="P28" s="4">
        <v>1.03</v>
      </c>
      <c r="Q28" s="4" t="s">
        <v>100</v>
      </c>
      <c r="R28" s="4">
        <v>1.27351866106122E-10</v>
      </c>
      <c r="S28" s="4" t="s">
        <v>55</v>
      </c>
      <c r="T28" s="4">
        <v>1</v>
      </c>
      <c r="U28" s="4" t="s">
        <v>56</v>
      </c>
      <c r="V28" s="4">
        <v>6</v>
      </c>
      <c r="W28" s="4" t="s">
        <v>100</v>
      </c>
      <c r="X28" s="4">
        <v>2.21491635260971E-10</v>
      </c>
      <c r="Y28" s="4" t="s">
        <v>56</v>
      </c>
      <c r="Z28" s="4">
        <v>6</v>
      </c>
    </row>
    <row r="29" spans="5:26" ht="12.75">
      <c r="E29" s="4" t="s">
        <v>72</v>
      </c>
      <c r="F29" s="4">
        <v>0.93344</v>
      </c>
      <c r="G29" s="4" t="s">
        <v>7</v>
      </c>
      <c r="H29" s="4">
        <v>2.95991</v>
      </c>
      <c r="M29" s="4" t="s">
        <v>101</v>
      </c>
      <c r="N29" s="4">
        <v>0.01</v>
      </c>
      <c r="O29" s="4" t="s">
        <v>101</v>
      </c>
      <c r="P29" s="4">
        <v>0.01</v>
      </c>
      <c r="Q29" s="4" t="s">
        <v>102</v>
      </c>
      <c r="R29" s="4">
        <v>0.00113</v>
      </c>
      <c r="U29" s="4" t="s">
        <v>55</v>
      </c>
      <c r="V29" s="4">
        <v>350</v>
      </c>
      <c r="W29" s="4" t="s">
        <v>102</v>
      </c>
      <c r="X29" s="4">
        <v>0.00113</v>
      </c>
      <c r="Y29" s="4" t="s">
        <v>55</v>
      </c>
      <c r="Z29" s="4">
        <v>350</v>
      </c>
    </row>
    <row r="30" spans="5:26" ht="12.75">
      <c r="E30" s="4" t="s">
        <v>103</v>
      </c>
      <c r="F30" s="4">
        <v>0.39</v>
      </c>
      <c r="G30" s="4" t="s">
        <v>104</v>
      </c>
      <c r="H30" s="4">
        <v>65500</v>
      </c>
      <c r="Q30" s="4" t="s">
        <v>105</v>
      </c>
      <c r="R30" s="4">
        <v>0.00157</v>
      </c>
      <c r="U30" s="4" t="s">
        <v>63</v>
      </c>
      <c r="V30" s="4">
        <v>150000</v>
      </c>
      <c r="W30" s="4" t="s">
        <v>105</v>
      </c>
      <c r="X30" s="4">
        <v>0.00157</v>
      </c>
      <c r="Y30" s="4" t="s">
        <v>106</v>
      </c>
      <c r="Z30" s="4">
        <v>1E-09</v>
      </c>
    </row>
    <row r="31" spans="5:26" ht="12.75">
      <c r="E31" s="4" t="s">
        <v>107</v>
      </c>
      <c r="F31" s="4">
        <v>18</v>
      </c>
      <c r="G31" s="4" t="s">
        <v>108</v>
      </c>
      <c r="H31" s="4">
        <v>0.01</v>
      </c>
      <c r="Q31" s="4" t="s">
        <v>109</v>
      </c>
      <c r="R31" s="4">
        <v>2.88291037558913E-10</v>
      </c>
      <c r="U31" s="4" t="s">
        <v>68</v>
      </c>
      <c r="V31" s="4">
        <v>70</v>
      </c>
      <c r="W31" s="4" t="s">
        <v>109</v>
      </c>
      <c r="X31" s="4">
        <v>5.01398646854505E-10</v>
      </c>
      <c r="Y31" s="4" t="s">
        <v>68</v>
      </c>
      <c r="Z31" s="4">
        <v>6</v>
      </c>
    </row>
    <row r="32" spans="5:24" ht="12.75">
      <c r="E32" s="4" t="s">
        <v>110</v>
      </c>
      <c r="F32" s="4">
        <v>0.16</v>
      </c>
      <c r="G32" s="4" t="s">
        <v>111</v>
      </c>
      <c r="H32" s="4">
        <v>0.0012</v>
      </c>
      <c r="Q32" s="4" t="s">
        <v>112</v>
      </c>
      <c r="R32" s="4">
        <v>0.00028</v>
      </c>
      <c r="W32" s="4" t="s">
        <v>112</v>
      </c>
      <c r="X32" s="4">
        <v>0.00028</v>
      </c>
    </row>
    <row r="33" spans="5:24" ht="12.75">
      <c r="E33" s="4" t="s">
        <v>113</v>
      </c>
      <c r="F33" s="4">
        <v>2.24</v>
      </c>
      <c r="Q33" s="4" t="s">
        <v>114</v>
      </c>
      <c r="R33" s="4">
        <v>1</v>
      </c>
      <c r="W33" s="4" t="s">
        <v>114</v>
      </c>
      <c r="X33" s="4">
        <v>1</v>
      </c>
    </row>
    <row r="35" spans="1:94" ht="12.75">
      <c r="A35" t="s">
        <v>0</v>
      </c>
      <c r="B35" t="s">
        <v>115</v>
      </c>
      <c r="C35" t="s">
        <v>1</v>
      </c>
      <c r="D35" t="s">
        <v>2</v>
      </c>
      <c r="E35" t="s">
        <v>3</v>
      </c>
      <c r="F35" s="1" t="s">
        <v>116</v>
      </c>
      <c r="G35" t="s">
        <v>3</v>
      </c>
      <c r="H35" s="1" t="s">
        <v>116</v>
      </c>
      <c r="I35" t="s">
        <v>3</v>
      </c>
      <c r="J35" s="1" t="s">
        <v>117</v>
      </c>
      <c r="K35" t="s">
        <v>3</v>
      </c>
      <c r="L35" s="1" t="s">
        <v>117</v>
      </c>
      <c r="M35" t="s">
        <v>3</v>
      </c>
      <c r="N35" s="1" t="s">
        <v>118</v>
      </c>
      <c r="O35" t="s">
        <v>3</v>
      </c>
      <c r="P35" s="1" t="s">
        <v>118</v>
      </c>
      <c r="Q35" t="s">
        <v>3</v>
      </c>
      <c r="R35" s="1" t="s">
        <v>118</v>
      </c>
      <c r="S35" t="s">
        <v>3</v>
      </c>
      <c r="T35" s="1" t="s">
        <v>118</v>
      </c>
      <c r="U35" t="s">
        <v>3</v>
      </c>
      <c r="V35" s="1" t="s">
        <v>118</v>
      </c>
      <c r="W35" t="s">
        <v>3</v>
      </c>
      <c r="X35" s="1" t="s">
        <v>118</v>
      </c>
      <c r="Y35" t="s">
        <v>3</v>
      </c>
      <c r="Z35" s="1" t="s">
        <v>119</v>
      </c>
      <c r="AA35" t="s">
        <v>3</v>
      </c>
      <c r="AB35" s="1" t="s">
        <v>119</v>
      </c>
      <c r="AC35" t="s">
        <v>3</v>
      </c>
      <c r="AD35" s="1" t="s">
        <v>120</v>
      </c>
      <c r="AE35" t="s">
        <v>3</v>
      </c>
      <c r="AF35" s="1" t="s">
        <v>120</v>
      </c>
      <c r="AG35" t="s">
        <v>3</v>
      </c>
      <c r="AH35" s="1" t="s">
        <v>121</v>
      </c>
      <c r="AI35" t="s">
        <v>3</v>
      </c>
      <c r="AJ35" s="1" t="s">
        <v>121</v>
      </c>
      <c r="AK35" t="s">
        <v>3</v>
      </c>
      <c r="AL35" s="1" t="s">
        <v>122</v>
      </c>
      <c r="AM35" t="s">
        <v>3</v>
      </c>
      <c r="AN35" s="1" t="s">
        <v>122</v>
      </c>
      <c r="AO35" t="s">
        <v>3</v>
      </c>
      <c r="AP35" s="1" t="s">
        <v>123</v>
      </c>
      <c r="AQ35" t="s">
        <v>3</v>
      </c>
      <c r="AR35" s="1" t="s">
        <v>123</v>
      </c>
      <c r="AS35" t="s">
        <v>3</v>
      </c>
      <c r="AT35" s="1" t="s">
        <v>124</v>
      </c>
      <c r="AU35" t="s">
        <v>3</v>
      </c>
      <c r="AV35" s="1" t="s">
        <v>17</v>
      </c>
      <c r="AW35" t="s">
        <v>3</v>
      </c>
      <c r="AX35" s="1" t="s">
        <v>18</v>
      </c>
      <c r="AY35" t="s">
        <v>3</v>
      </c>
      <c r="AZ35" s="1" t="s">
        <v>124</v>
      </c>
      <c r="BA35" t="s">
        <v>3</v>
      </c>
      <c r="BB35" s="1" t="s">
        <v>17</v>
      </c>
      <c r="BC35" t="s">
        <v>3</v>
      </c>
      <c r="BD35" s="1" t="s">
        <v>18</v>
      </c>
      <c r="BE35" t="s">
        <v>3</v>
      </c>
      <c r="BF35" s="1" t="s">
        <v>124</v>
      </c>
      <c r="BG35" t="s">
        <v>3</v>
      </c>
      <c r="BH35" s="1" t="s">
        <v>17</v>
      </c>
      <c r="BI35" t="s">
        <v>3</v>
      </c>
      <c r="BJ35" s="1" t="s">
        <v>18</v>
      </c>
      <c r="BK35" t="s">
        <v>3</v>
      </c>
      <c r="BL35" s="1" t="s">
        <v>124</v>
      </c>
      <c r="BM35" t="s">
        <v>3</v>
      </c>
      <c r="BN35" s="1" t="s">
        <v>17</v>
      </c>
      <c r="BO35" t="s">
        <v>3</v>
      </c>
      <c r="BP35" s="1" t="s">
        <v>18</v>
      </c>
      <c r="BQ35" t="s">
        <v>3</v>
      </c>
      <c r="BR35" s="1" t="s">
        <v>124</v>
      </c>
      <c r="BS35" t="s">
        <v>3</v>
      </c>
      <c r="BT35" s="1" t="s">
        <v>17</v>
      </c>
      <c r="BU35" t="s">
        <v>3</v>
      </c>
      <c r="BV35" s="1" t="s">
        <v>18</v>
      </c>
      <c r="BW35" t="s">
        <v>3</v>
      </c>
      <c r="BX35" s="1" t="s">
        <v>124</v>
      </c>
      <c r="BY35" t="s">
        <v>3</v>
      </c>
      <c r="BZ35" s="1" t="s">
        <v>19</v>
      </c>
      <c r="CA35" t="s">
        <v>3</v>
      </c>
      <c r="CB35" s="1" t="s">
        <v>124</v>
      </c>
      <c r="CC35" t="s">
        <v>3</v>
      </c>
      <c r="CD35" s="1" t="s">
        <v>19</v>
      </c>
      <c r="CE35" t="s">
        <v>3</v>
      </c>
      <c r="CF35" s="1" t="s">
        <v>124</v>
      </c>
      <c r="CG35" t="s">
        <v>3</v>
      </c>
      <c r="CH35" s="1" t="s">
        <v>19</v>
      </c>
      <c r="CI35" t="s">
        <v>3</v>
      </c>
      <c r="CJ35" s="1" t="s">
        <v>124</v>
      </c>
      <c r="CK35" t="s">
        <v>3</v>
      </c>
      <c r="CL35" s="1" t="s">
        <v>19</v>
      </c>
      <c r="CM35" t="s">
        <v>3</v>
      </c>
      <c r="CN35" s="1" t="s">
        <v>124</v>
      </c>
      <c r="CO35" t="s">
        <v>3</v>
      </c>
      <c r="CP35" s="1" t="s">
        <v>19</v>
      </c>
    </row>
    <row r="36" spans="5:94" ht="12.75">
      <c r="E36" s="2" t="s">
        <v>4</v>
      </c>
      <c r="F36" s="2" t="s">
        <v>82</v>
      </c>
      <c r="G36" s="2" t="s">
        <v>4</v>
      </c>
      <c r="H36" s="2" t="s">
        <v>82</v>
      </c>
      <c r="I36" s="2" t="s">
        <v>4</v>
      </c>
      <c r="J36" s="2" t="s">
        <v>83</v>
      </c>
      <c r="K36" s="2" t="s">
        <v>4</v>
      </c>
      <c r="L36" s="2" t="s">
        <v>83</v>
      </c>
      <c r="M36" s="2" t="s">
        <v>4</v>
      </c>
      <c r="N36" s="2" t="s">
        <v>84</v>
      </c>
      <c r="O36" s="2" t="s">
        <v>4</v>
      </c>
      <c r="P36" s="2" t="s">
        <v>84</v>
      </c>
      <c r="Q36" s="2" t="s">
        <v>4</v>
      </c>
      <c r="R36" s="2" t="s">
        <v>84</v>
      </c>
      <c r="S36" s="2" t="s">
        <v>4</v>
      </c>
      <c r="T36" s="2" t="s">
        <v>84</v>
      </c>
      <c r="U36" s="2" t="s">
        <v>4</v>
      </c>
      <c r="V36" s="2" t="s">
        <v>84</v>
      </c>
      <c r="W36" s="2" t="s">
        <v>4</v>
      </c>
      <c r="X36" s="2" t="s">
        <v>84</v>
      </c>
      <c r="Y36" s="2" t="s">
        <v>4</v>
      </c>
      <c r="Z36" s="2" t="s">
        <v>125</v>
      </c>
      <c r="AA36" s="2" t="s">
        <v>4</v>
      </c>
      <c r="AB36" s="2" t="s">
        <v>125</v>
      </c>
      <c r="AC36" s="2" t="s">
        <v>4</v>
      </c>
      <c r="AD36" s="2" t="s">
        <v>126</v>
      </c>
      <c r="AE36" s="2" t="s">
        <v>4</v>
      </c>
      <c r="AF36" s="2" t="s">
        <v>126</v>
      </c>
      <c r="AG36" s="2" t="s">
        <v>4</v>
      </c>
      <c r="AH36" s="2" t="s">
        <v>127</v>
      </c>
      <c r="AI36" s="2" t="s">
        <v>4</v>
      </c>
      <c r="AJ36" s="2" t="s">
        <v>127</v>
      </c>
      <c r="AK36" s="2" t="s">
        <v>4</v>
      </c>
      <c r="AL36" s="2" t="s">
        <v>128</v>
      </c>
      <c r="AM36" s="2" t="s">
        <v>4</v>
      </c>
      <c r="AN36" s="2" t="s">
        <v>128</v>
      </c>
      <c r="AO36" s="2" t="s">
        <v>4</v>
      </c>
      <c r="AP36" s="2" t="s">
        <v>129</v>
      </c>
      <c r="AQ36" s="2" t="s">
        <v>4</v>
      </c>
      <c r="AR36" s="2" t="s">
        <v>129</v>
      </c>
      <c r="AS36" s="2" t="s">
        <v>4</v>
      </c>
      <c r="AT36" s="2" t="s">
        <v>130</v>
      </c>
      <c r="AU36" s="2" t="s">
        <v>4</v>
      </c>
      <c r="AV36" s="2" t="s">
        <v>28</v>
      </c>
      <c r="AW36" s="2" t="s">
        <v>4</v>
      </c>
      <c r="AX36" s="2" t="s">
        <v>131</v>
      </c>
      <c r="AY36" s="2" t="s">
        <v>4</v>
      </c>
      <c r="AZ36" s="2" t="s">
        <v>130</v>
      </c>
      <c r="BA36" s="2" t="s">
        <v>4</v>
      </c>
      <c r="BB36" s="2" t="s">
        <v>28</v>
      </c>
      <c r="BC36" s="2" t="s">
        <v>4</v>
      </c>
      <c r="BD36" s="2" t="s">
        <v>131</v>
      </c>
      <c r="BE36" s="2" t="s">
        <v>4</v>
      </c>
      <c r="BF36" s="2" t="s">
        <v>130</v>
      </c>
      <c r="BG36" s="2" t="s">
        <v>4</v>
      </c>
      <c r="BH36" s="2" t="s">
        <v>28</v>
      </c>
      <c r="BI36" s="2" t="s">
        <v>4</v>
      </c>
      <c r="BJ36" s="2" t="s">
        <v>131</v>
      </c>
      <c r="BK36" s="2" t="s">
        <v>4</v>
      </c>
      <c r="BL36" s="2" t="s">
        <v>130</v>
      </c>
      <c r="BM36" s="2" t="s">
        <v>4</v>
      </c>
      <c r="BN36" s="2" t="s">
        <v>28</v>
      </c>
      <c r="BO36" s="2" t="s">
        <v>4</v>
      </c>
      <c r="BP36" s="2" t="s">
        <v>131</v>
      </c>
      <c r="BQ36" s="2" t="s">
        <v>4</v>
      </c>
      <c r="BR36" s="2" t="s">
        <v>130</v>
      </c>
      <c r="BS36" s="2" t="s">
        <v>4</v>
      </c>
      <c r="BT36" s="2" t="s">
        <v>28</v>
      </c>
      <c r="BU36" s="2" t="s">
        <v>4</v>
      </c>
      <c r="BV36" s="2" t="s">
        <v>131</v>
      </c>
      <c r="BW36" s="2" t="s">
        <v>4</v>
      </c>
      <c r="BX36" s="2" t="s">
        <v>130</v>
      </c>
      <c r="BY36" s="2" t="s">
        <v>4</v>
      </c>
      <c r="BZ36" s="2" t="s">
        <v>30</v>
      </c>
      <c r="CA36" s="2" t="s">
        <v>4</v>
      </c>
      <c r="CB36" s="2" t="s">
        <v>130</v>
      </c>
      <c r="CC36" s="2" t="s">
        <v>4</v>
      </c>
      <c r="CD36" s="2" t="s">
        <v>30</v>
      </c>
      <c r="CE36" s="2" t="s">
        <v>4</v>
      </c>
      <c r="CF36" s="2" t="s">
        <v>130</v>
      </c>
      <c r="CG36" s="2" t="s">
        <v>4</v>
      </c>
      <c r="CH36" s="2" t="s">
        <v>30</v>
      </c>
      <c r="CI36" s="2" t="s">
        <v>4</v>
      </c>
      <c r="CJ36" s="2" t="s">
        <v>130</v>
      </c>
      <c r="CK36" s="2" t="s">
        <v>4</v>
      </c>
      <c r="CL36" s="2" t="s">
        <v>30</v>
      </c>
      <c r="CM36" s="2" t="s">
        <v>4</v>
      </c>
      <c r="CN36" s="2" t="s">
        <v>130</v>
      </c>
      <c r="CO36" s="2" t="s">
        <v>4</v>
      </c>
      <c r="CP36" s="2" t="s">
        <v>30</v>
      </c>
    </row>
    <row r="37" spans="5:94" ht="12.75">
      <c r="E37" s="3" t="s">
        <v>132</v>
      </c>
      <c r="F37" s="3">
        <v>7.48898420907111E-09</v>
      </c>
      <c r="G37" s="3" t="s">
        <v>133</v>
      </c>
      <c r="H37" s="3">
        <v>2.20525234617044E-09</v>
      </c>
      <c r="I37" s="3" t="s">
        <v>134</v>
      </c>
      <c r="J37" s="3">
        <v>1.13713625052667E-08</v>
      </c>
      <c r="K37" s="3" t="s">
        <v>135</v>
      </c>
      <c r="L37" s="3">
        <v>5.68568125263333E-09</v>
      </c>
      <c r="M37" s="3" t="s">
        <v>136</v>
      </c>
      <c r="N37" s="3">
        <v>1.27351866106122E-10</v>
      </c>
      <c r="O37" s="3" t="s">
        <v>137</v>
      </c>
      <c r="P37" s="3">
        <v>2.21491635260971E-10</v>
      </c>
      <c r="Q37" s="3" t="s">
        <v>138</v>
      </c>
      <c r="R37" s="3">
        <v>1.27351866106122E-10</v>
      </c>
      <c r="S37" s="3" t="s">
        <v>139</v>
      </c>
      <c r="T37" s="3">
        <v>2.21491635260971E-10</v>
      </c>
      <c r="U37" s="3" t="s">
        <v>140</v>
      </c>
      <c r="V37" s="3">
        <v>1.27351866106122E-10</v>
      </c>
      <c r="W37" s="3" t="s">
        <v>141</v>
      </c>
      <c r="X37" s="3">
        <v>2.21491635260971E-10</v>
      </c>
      <c r="Y37" s="3" t="s">
        <v>142</v>
      </c>
      <c r="Z37" s="3">
        <v>5.25538294503158E-09</v>
      </c>
      <c r="AA37" s="3" t="s">
        <v>143</v>
      </c>
      <c r="AB37" s="3">
        <v>5.55455080469237E-09</v>
      </c>
      <c r="AC37" s="3" t="s">
        <v>144</v>
      </c>
      <c r="AD37" s="3">
        <v>1.62276299469614E-09</v>
      </c>
      <c r="AE37" s="3" t="s">
        <v>145</v>
      </c>
      <c r="AF37" s="3">
        <v>1.6787837418837E-09</v>
      </c>
      <c r="AG37" s="3" t="s">
        <v>146</v>
      </c>
      <c r="AH37" s="3">
        <v>1.23420426068309E-11</v>
      </c>
      <c r="AI37" s="3" t="s">
        <v>147</v>
      </c>
      <c r="AJ37" s="3">
        <v>2.1465403554979E-11</v>
      </c>
      <c r="AK37" s="3" t="s">
        <v>148</v>
      </c>
      <c r="AL37" s="3">
        <v>7.05259577533195E-12</v>
      </c>
      <c r="AM37" s="3" t="s">
        <v>149</v>
      </c>
      <c r="AN37" s="3">
        <v>1.22659448885594E-11</v>
      </c>
      <c r="AO37" s="3" t="s">
        <v>150</v>
      </c>
      <c r="AP37" s="3">
        <v>6.95711116414266E-10</v>
      </c>
      <c r="AQ37" s="3" t="s">
        <v>151</v>
      </c>
      <c r="AR37" s="3">
        <v>9.51766402215511E-10</v>
      </c>
      <c r="AS37" s="3" t="s">
        <v>152</v>
      </c>
      <c r="AT37" s="3">
        <v>3.94153720877368E-12</v>
      </c>
      <c r="AU37" s="3" t="s">
        <v>153</v>
      </c>
      <c r="AV37" s="3">
        <v>150000</v>
      </c>
      <c r="AW37" s="3" t="s">
        <v>154</v>
      </c>
      <c r="AX37" s="3">
        <v>4.8594294354744E-08</v>
      </c>
      <c r="AY37" s="3" t="s">
        <v>155</v>
      </c>
      <c r="AZ37" s="3">
        <v>3.68042647197084E-11</v>
      </c>
      <c r="BA37" s="3" t="s">
        <v>156</v>
      </c>
      <c r="BB37" s="3">
        <v>150000</v>
      </c>
      <c r="BC37" s="3" t="s">
        <v>157</v>
      </c>
      <c r="BD37" s="3">
        <v>4.53751208873117E-07</v>
      </c>
      <c r="BE37" s="3" t="s">
        <v>158</v>
      </c>
      <c r="BF37" s="3">
        <v>5.55391917307391E-15</v>
      </c>
      <c r="BG37" s="3" t="s">
        <v>159</v>
      </c>
      <c r="BH37" s="3">
        <v>150000</v>
      </c>
      <c r="BI37" s="3" t="s">
        <v>160</v>
      </c>
      <c r="BJ37" s="3">
        <v>6.84729761063907E-11</v>
      </c>
      <c r="BK37" s="3" t="s">
        <v>161</v>
      </c>
      <c r="BL37" s="3">
        <v>3.80840171867925E-15</v>
      </c>
      <c r="BM37" s="3" t="s">
        <v>162</v>
      </c>
      <c r="BN37" s="3">
        <v>150000</v>
      </c>
      <c r="BO37" s="3" t="s">
        <v>163</v>
      </c>
      <c r="BP37" s="3">
        <v>4.6952897901525E-11</v>
      </c>
      <c r="BQ37" s="3" t="s">
        <v>164</v>
      </c>
      <c r="BR37" s="3">
        <v>2.92198668893992E-13</v>
      </c>
      <c r="BS37" s="3" t="s">
        <v>165</v>
      </c>
      <c r="BT37" s="3">
        <v>150000</v>
      </c>
      <c r="BU37" s="3" t="s">
        <v>166</v>
      </c>
      <c r="BV37" s="3">
        <v>3.60244934252867E-09</v>
      </c>
      <c r="BW37" s="3" t="s">
        <v>167</v>
      </c>
      <c r="BX37" s="3">
        <v>4.16591310351928E-12</v>
      </c>
      <c r="BY37" s="3" t="s">
        <v>168</v>
      </c>
      <c r="BZ37" s="3">
        <v>0.00399471119515547</v>
      </c>
      <c r="CA37" s="3" t="s">
        <v>169</v>
      </c>
      <c r="CB37" s="3">
        <v>3.80748152659224E-11</v>
      </c>
      <c r="CC37" s="3" t="s">
        <v>170</v>
      </c>
      <c r="CD37" s="3">
        <v>0.0365100968303365</v>
      </c>
      <c r="CE37" s="3" t="s">
        <v>171</v>
      </c>
      <c r="CF37" s="3">
        <v>9.65943159974053E-15</v>
      </c>
      <c r="CG37" s="3" t="s">
        <v>172</v>
      </c>
      <c r="CH37" s="3">
        <v>9.26246865728544E-06</v>
      </c>
      <c r="CI37" s="3" t="s">
        <v>173</v>
      </c>
      <c r="CJ37" s="3">
        <v>6.62361023982208E-15</v>
      </c>
      <c r="CK37" s="3" t="s">
        <v>174</v>
      </c>
      <c r="CL37" s="3">
        <v>6.35140707928144E-06</v>
      </c>
      <c r="CM37" s="3" t="s">
        <v>175</v>
      </c>
      <c r="CN37" s="3">
        <v>3.99741888930514E-13</v>
      </c>
      <c r="CO37" s="3" t="s">
        <v>176</v>
      </c>
      <c r="CP37" s="3">
        <v>0.000383314140070356</v>
      </c>
    </row>
    <row r="38" spans="5:94" ht="12.75">
      <c r="E38" s="4" t="s">
        <v>5</v>
      </c>
      <c r="F38" s="4">
        <v>1.06E-10</v>
      </c>
      <c r="G38" s="4" t="s">
        <v>5</v>
      </c>
      <c r="H38" s="4">
        <v>1.06E-10</v>
      </c>
      <c r="I38" s="4" t="s">
        <v>5</v>
      </c>
      <c r="J38" s="4">
        <v>1.06E-10</v>
      </c>
      <c r="K38" s="4" t="s">
        <v>5</v>
      </c>
      <c r="L38" s="4">
        <v>1.06E-10</v>
      </c>
      <c r="M38" s="4" t="s">
        <v>37</v>
      </c>
      <c r="N38" s="4">
        <v>2.79894211222246E-08</v>
      </c>
      <c r="O38" s="4" t="s">
        <v>37</v>
      </c>
      <c r="P38" s="4">
        <v>4.86794802771364E-08</v>
      </c>
      <c r="Q38" s="4" t="s">
        <v>37</v>
      </c>
      <c r="R38" s="4">
        <v>2.79894211222246E-08</v>
      </c>
      <c r="S38" s="4" t="s">
        <v>37</v>
      </c>
      <c r="T38" s="4">
        <v>4.86794802771364E-08</v>
      </c>
      <c r="U38" s="4" t="s">
        <v>37</v>
      </c>
      <c r="V38" s="4">
        <v>2.79894211222246E-08</v>
      </c>
      <c r="W38" s="4" t="s">
        <v>37</v>
      </c>
      <c r="X38" s="4">
        <v>4.86794802771364E-08</v>
      </c>
      <c r="Y38" s="4" t="s">
        <v>177</v>
      </c>
      <c r="Z38" s="4">
        <v>1</v>
      </c>
      <c r="AA38" s="4" t="s">
        <v>177</v>
      </c>
      <c r="AB38" s="4">
        <v>1</v>
      </c>
      <c r="AC38" s="4" t="s">
        <v>177</v>
      </c>
      <c r="AD38" s="4">
        <v>1</v>
      </c>
      <c r="AE38" s="4" t="s">
        <v>177</v>
      </c>
      <c r="AF38" s="4">
        <v>1</v>
      </c>
      <c r="AG38" s="4" t="s">
        <v>178</v>
      </c>
      <c r="AH38" s="4">
        <v>1</v>
      </c>
      <c r="AI38" s="4" t="s">
        <v>178</v>
      </c>
      <c r="AJ38" s="4">
        <v>1</v>
      </c>
      <c r="AK38" s="4" t="s">
        <v>178</v>
      </c>
      <c r="AL38" s="4">
        <v>1</v>
      </c>
      <c r="AM38" s="4" t="s">
        <v>178</v>
      </c>
      <c r="AN38" s="4">
        <v>1</v>
      </c>
      <c r="AO38" s="4" t="s">
        <v>179</v>
      </c>
      <c r="AP38" s="4">
        <v>1</v>
      </c>
      <c r="AQ38" s="4" t="s">
        <v>179</v>
      </c>
      <c r="AR38" s="4">
        <v>1</v>
      </c>
      <c r="AS38" s="4" t="s">
        <v>180</v>
      </c>
      <c r="AT38" s="4">
        <v>5.25538294503158E-09</v>
      </c>
      <c r="AU38" s="4" t="s">
        <v>47</v>
      </c>
      <c r="AV38" s="4">
        <v>150000</v>
      </c>
      <c r="AW38" s="4" t="s">
        <v>48</v>
      </c>
      <c r="AX38" s="4">
        <v>3.94153720877368E-12</v>
      </c>
      <c r="AY38" s="4" t="s">
        <v>180</v>
      </c>
      <c r="AZ38" s="4">
        <v>1.62276299469614E-09</v>
      </c>
      <c r="BA38" s="4" t="s">
        <v>47</v>
      </c>
      <c r="BB38" s="4">
        <v>150000</v>
      </c>
      <c r="BC38" s="4" t="s">
        <v>48</v>
      </c>
      <c r="BD38" s="4">
        <v>3.68042647197084E-11</v>
      </c>
      <c r="BE38" s="4" t="s">
        <v>180</v>
      </c>
      <c r="BF38" s="4">
        <v>1.23420426068309E-11</v>
      </c>
      <c r="BG38" s="4" t="s">
        <v>47</v>
      </c>
      <c r="BH38" s="4">
        <v>150000</v>
      </c>
      <c r="BI38" s="4" t="s">
        <v>48</v>
      </c>
      <c r="BJ38" s="4">
        <v>5.55391917307391E-15</v>
      </c>
      <c r="BK38" s="4" t="s">
        <v>180</v>
      </c>
      <c r="BL38" s="4">
        <v>7.05259577533195E-12</v>
      </c>
      <c r="BM38" s="4" t="s">
        <v>47</v>
      </c>
      <c r="BN38" s="4">
        <v>150000</v>
      </c>
      <c r="BO38" s="4" t="s">
        <v>48</v>
      </c>
      <c r="BP38" s="4">
        <v>3.80840171867925E-15</v>
      </c>
      <c r="BQ38" s="4" t="s">
        <v>180</v>
      </c>
      <c r="BR38" s="4">
        <v>6.95711116414266E-10</v>
      </c>
      <c r="BS38" s="4" t="s">
        <v>47</v>
      </c>
      <c r="BT38" s="4">
        <v>150000</v>
      </c>
      <c r="BU38" s="4" t="s">
        <v>48</v>
      </c>
      <c r="BV38" s="4">
        <v>2.92198668893992E-13</v>
      </c>
      <c r="BW38" s="4" t="s">
        <v>180</v>
      </c>
      <c r="BX38" s="4">
        <v>5.55455080469237E-09</v>
      </c>
      <c r="BY38" s="4" t="s">
        <v>97</v>
      </c>
      <c r="BZ38" s="4">
        <v>4.16591310351928E-12</v>
      </c>
      <c r="CA38" s="4" t="s">
        <v>180</v>
      </c>
      <c r="CB38" s="4">
        <v>1.6787837418837E-09</v>
      </c>
      <c r="CC38" s="4" t="s">
        <v>97</v>
      </c>
      <c r="CD38" s="4">
        <v>3.80748152659224E-11</v>
      </c>
      <c r="CE38" s="4" t="s">
        <v>180</v>
      </c>
      <c r="CF38" s="4">
        <v>2.1465403554979E-11</v>
      </c>
      <c r="CG38" s="4" t="s">
        <v>97</v>
      </c>
      <c r="CH38" s="4">
        <v>9.65943159974053E-15</v>
      </c>
      <c r="CI38" s="4" t="s">
        <v>180</v>
      </c>
      <c r="CJ38" s="4">
        <v>1.22659448885594E-11</v>
      </c>
      <c r="CK38" s="4" t="s">
        <v>97</v>
      </c>
      <c r="CL38" s="4">
        <v>6.62361023982208E-15</v>
      </c>
      <c r="CM38" s="4" t="s">
        <v>180</v>
      </c>
      <c r="CN38" s="4">
        <v>9.51766402215511E-10</v>
      </c>
      <c r="CO38" s="4" t="s">
        <v>97</v>
      </c>
      <c r="CP38" s="4">
        <v>3.99741888930514E-13</v>
      </c>
    </row>
    <row r="39" spans="5:94" ht="12.75">
      <c r="E39" s="4" t="s">
        <v>181</v>
      </c>
      <c r="F39" s="4">
        <v>0.664</v>
      </c>
      <c r="G39" s="4" t="s">
        <v>181</v>
      </c>
      <c r="H39" s="4">
        <v>0.664</v>
      </c>
      <c r="I39" s="4" t="s">
        <v>181</v>
      </c>
      <c r="J39" s="4">
        <v>0.664</v>
      </c>
      <c r="K39" s="4" t="s">
        <v>181</v>
      </c>
      <c r="L39" s="4">
        <v>0.664</v>
      </c>
      <c r="M39" s="4" t="s">
        <v>98</v>
      </c>
      <c r="N39" s="4">
        <v>0.00455</v>
      </c>
      <c r="O39" s="4" t="s">
        <v>98</v>
      </c>
      <c r="P39" s="4">
        <v>0.00455</v>
      </c>
      <c r="Q39" s="4" t="s">
        <v>98</v>
      </c>
      <c r="R39" s="4">
        <v>0.00455</v>
      </c>
      <c r="S39" s="4" t="s">
        <v>98</v>
      </c>
      <c r="T39" s="4">
        <v>0.00455</v>
      </c>
      <c r="U39" s="4" t="s">
        <v>98</v>
      </c>
      <c r="V39" s="4">
        <v>0.00455</v>
      </c>
      <c r="W39" s="4" t="s">
        <v>98</v>
      </c>
      <c r="X39" s="4">
        <v>0.00455</v>
      </c>
      <c r="Y39" s="4" t="s">
        <v>179</v>
      </c>
      <c r="Z39" s="4">
        <v>1</v>
      </c>
      <c r="AA39" s="4" t="s">
        <v>179</v>
      </c>
      <c r="AB39" s="4">
        <v>1</v>
      </c>
      <c r="AC39" s="4" t="s">
        <v>179</v>
      </c>
      <c r="AD39" s="4">
        <v>1</v>
      </c>
      <c r="AE39" s="4" t="s">
        <v>179</v>
      </c>
      <c r="AF39" s="4">
        <v>1</v>
      </c>
      <c r="AG39" s="4" t="s">
        <v>182</v>
      </c>
      <c r="AH39" s="4">
        <v>0.2</v>
      </c>
      <c r="AI39" s="4" t="s">
        <v>182</v>
      </c>
      <c r="AJ39" s="4">
        <v>0.2</v>
      </c>
      <c r="AK39" s="4" t="s">
        <v>182</v>
      </c>
      <c r="AL39" s="4">
        <v>0.2</v>
      </c>
      <c r="AM39" s="4" t="s">
        <v>182</v>
      </c>
      <c r="AN39" s="4">
        <v>0.2</v>
      </c>
      <c r="AO39" s="4" t="s">
        <v>178</v>
      </c>
      <c r="AP39" s="4">
        <v>1</v>
      </c>
      <c r="AQ39" s="4" t="s">
        <v>178</v>
      </c>
      <c r="AR39" s="4">
        <v>1</v>
      </c>
      <c r="AS39" s="4" t="s">
        <v>183</v>
      </c>
      <c r="AT39" s="4">
        <v>0.00075</v>
      </c>
      <c r="AU39" s="4" t="s">
        <v>55</v>
      </c>
      <c r="AV39" s="4">
        <v>1</v>
      </c>
      <c r="AW39" s="4" t="s">
        <v>56</v>
      </c>
      <c r="AX39" s="4">
        <v>6</v>
      </c>
      <c r="AY39" s="4" t="s">
        <v>183</v>
      </c>
      <c r="AZ39" s="4">
        <v>0.02268</v>
      </c>
      <c r="BA39" s="4" t="s">
        <v>55</v>
      </c>
      <c r="BB39" s="4">
        <v>1</v>
      </c>
      <c r="BC39" s="4" t="s">
        <v>56</v>
      </c>
      <c r="BD39" s="4">
        <v>6</v>
      </c>
      <c r="BE39" s="4" t="s">
        <v>183</v>
      </c>
      <c r="BF39" s="4">
        <v>0.00045</v>
      </c>
      <c r="BG39" s="4" t="s">
        <v>55</v>
      </c>
      <c r="BH39" s="4">
        <v>1</v>
      </c>
      <c r="BI39" s="4" t="s">
        <v>56</v>
      </c>
      <c r="BJ39" s="4">
        <v>6</v>
      </c>
      <c r="BK39" s="4" t="s">
        <v>183</v>
      </c>
      <c r="BL39" s="4">
        <v>0.00054</v>
      </c>
      <c r="BM39" s="4" t="s">
        <v>55</v>
      </c>
      <c r="BN39" s="4">
        <v>1</v>
      </c>
      <c r="BO39" s="4" t="s">
        <v>56</v>
      </c>
      <c r="BP39" s="4">
        <v>6</v>
      </c>
      <c r="BQ39" s="4" t="s">
        <v>183</v>
      </c>
      <c r="BR39" s="4">
        <v>0.00042</v>
      </c>
      <c r="BS39" s="4" t="s">
        <v>55</v>
      </c>
      <c r="BT39" s="4">
        <v>1</v>
      </c>
      <c r="BU39" s="4" t="s">
        <v>56</v>
      </c>
      <c r="BV39" s="4">
        <v>6</v>
      </c>
      <c r="BW39" s="4" t="s">
        <v>183</v>
      </c>
      <c r="BX39" s="4">
        <v>0.00075</v>
      </c>
      <c r="BY39" s="4" t="s">
        <v>56</v>
      </c>
      <c r="BZ39" s="4">
        <v>6</v>
      </c>
      <c r="CA39" s="4" t="s">
        <v>183</v>
      </c>
      <c r="CB39" s="4">
        <v>0.02268</v>
      </c>
      <c r="CC39" s="4" t="s">
        <v>56</v>
      </c>
      <c r="CD39" s="4">
        <v>6</v>
      </c>
      <c r="CE39" s="4" t="s">
        <v>183</v>
      </c>
      <c r="CF39" s="4">
        <v>0.00045</v>
      </c>
      <c r="CG39" s="4" t="s">
        <v>56</v>
      </c>
      <c r="CH39" s="4">
        <v>6</v>
      </c>
      <c r="CI39" s="4" t="s">
        <v>183</v>
      </c>
      <c r="CJ39" s="4">
        <v>0.00054</v>
      </c>
      <c r="CK39" s="4" t="s">
        <v>56</v>
      </c>
      <c r="CL39" s="4">
        <v>6</v>
      </c>
      <c r="CM39" s="4" t="s">
        <v>183</v>
      </c>
      <c r="CN39" s="4">
        <v>0.00042</v>
      </c>
      <c r="CO39" s="4" t="s">
        <v>56</v>
      </c>
      <c r="CP39" s="4">
        <v>6</v>
      </c>
    </row>
    <row r="40" spans="5:94" ht="12.75">
      <c r="E40" s="4" t="s">
        <v>184</v>
      </c>
      <c r="F40" s="4">
        <v>0.6</v>
      </c>
      <c r="G40" s="4" t="s">
        <v>184</v>
      </c>
      <c r="H40" s="4">
        <v>0.6</v>
      </c>
      <c r="I40" s="4" t="s">
        <v>7</v>
      </c>
      <c r="J40" s="4">
        <v>2.95991</v>
      </c>
      <c r="K40" s="4" t="s">
        <v>7</v>
      </c>
      <c r="L40" s="4">
        <v>2.95991</v>
      </c>
      <c r="Y40" s="4" t="s">
        <v>178</v>
      </c>
      <c r="Z40" s="4">
        <v>1</v>
      </c>
      <c r="AA40" s="4" t="s">
        <v>178</v>
      </c>
      <c r="AB40" s="4">
        <v>1</v>
      </c>
      <c r="AC40" s="4" t="s">
        <v>178</v>
      </c>
      <c r="AD40" s="4">
        <v>1</v>
      </c>
      <c r="AE40" s="4" t="s">
        <v>178</v>
      </c>
      <c r="AF40" s="4">
        <v>1</v>
      </c>
      <c r="AG40" s="4" t="s">
        <v>185</v>
      </c>
      <c r="AH40" s="4">
        <v>1.27351866106122E-10</v>
      </c>
      <c r="AI40" s="4" t="s">
        <v>185</v>
      </c>
      <c r="AJ40" s="4">
        <v>2.21491635260971E-10</v>
      </c>
      <c r="AK40" s="4" t="s">
        <v>185</v>
      </c>
      <c r="AL40" s="4">
        <v>1.27351866106122E-10</v>
      </c>
      <c r="AM40" s="4" t="s">
        <v>185</v>
      </c>
      <c r="AN40" s="4">
        <v>2.21491635260971E-10</v>
      </c>
      <c r="AO40" s="4" t="s">
        <v>186</v>
      </c>
      <c r="AP40" s="4">
        <v>1.4</v>
      </c>
      <c r="AQ40" s="4" t="s">
        <v>186</v>
      </c>
      <c r="AR40" s="4">
        <v>1.4</v>
      </c>
      <c r="AS40" s="4" t="s">
        <v>187</v>
      </c>
      <c r="AT40" s="4">
        <v>1</v>
      </c>
      <c r="AW40" s="4" t="s">
        <v>55</v>
      </c>
      <c r="AX40" s="4">
        <v>350</v>
      </c>
      <c r="AY40" s="4" t="s">
        <v>187</v>
      </c>
      <c r="AZ40" s="4">
        <v>1</v>
      </c>
      <c r="BC40" s="4" t="s">
        <v>55</v>
      </c>
      <c r="BD40" s="4">
        <v>350</v>
      </c>
      <c r="BE40" s="4" t="s">
        <v>187</v>
      </c>
      <c r="BF40" s="4">
        <v>1</v>
      </c>
      <c r="BI40" s="4" t="s">
        <v>55</v>
      </c>
      <c r="BJ40" s="4">
        <v>350</v>
      </c>
      <c r="BK40" s="4" t="s">
        <v>187</v>
      </c>
      <c r="BL40" s="4">
        <v>1</v>
      </c>
      <c r="BO40" s="4" t="s">
        <v>55</v>
      </c>
      <c r="BP40" s="4">
        <v>350</v>
      </c>
      <c r="BQ40" s="4" t="s">
        <v>187</v>
      </c>
      <c r="BR40" s="4">
        <v>1</v>
      </c>
      <c r="BU40" s="4" t="s">
        <v>55</v>
      </c>
      <c r="BV40" s="4">
        <v>350</v>
      </c>
      <c r="BW40" s="4" t="s">
        <v>187</v>
      </c>
      <c r="BX40" s="4">
        <v>1</v>
      </c>
      <c r="BY40" s="4" t="s">
        <v>55</v>
      </c>
      <c r="BZ40" s="4">
        <v>350</v>
      </c>
      <c r="CA40" s="4" t="s">
        <v>187</v>
      </c>
      <c r="CB40" s="4">
        <v>1</v>
      </c>
      <c r="CC40" s="4" t="s">
        <v>55</v>
      </c>
      <c r="CD40" s="4">
        <v>350</v>
      </c>
      <c r="CE40" s="4" t="s">
        <v>187</v>
      </c>
      <c r="CF40" s="4">
        <v>1</v>
      </c>
      <c r="CG40" s="4" t="s">
        <v>55</v>
      </c>
      <c r="CH40" s="4">
        <v>350</v>
      </c>
      <c r="CI40" s="4" t="s">
        <v>187</v>
      </c>
      <c r="CJ40" s="4">
        <v>1</v>
      </c>
      <c r="CK40" s="4" t="s">
        <v>55</v>
      </c>
      <c r="CL40" s="4">
        <v>350</v>
      </c>
      <c r="CM40" s="4" t="s">
        <v>187</v>
      </c>
      <c r="CN40" s="4">
        <v>1</v>
      </c>
      <c r="CO40" s="4" t="s">
        <v>55</v>
      </c>
      <c r="CP40" s="4">
        <v>350</v>
      </c>
    </row>
    <row r="41" spans="5:94" ht="12.75">
      <c r="E41" s="4" t="s">
        <v>72</v>
      </c>
      <c r="F41" s="4">
        <v>0.93344</v>
      </c>
      <c r="G41" s="4" t="s">
        <v>72</v>
      </c>
      <c r="H41" s="4">
        <v>0.93344</v>
      </c>
      <c r="I41" s="4" t="s">
        <v>104</v>
      </c>
      <c r="J41" s="4">
        <v>65500</v>
      </c>
      <c r="K41" s="4" t="s">
        <v>104</v>
      </c>
      <c r="L41" s="4">
        <v>65500</v>
      </c>
      <c r="Y41" s="4" t="s">
        <v>188</v>
      </c>
      <c r="Z41" s="4">
        <v>8.8</v>
      </c>
      <c r="AA41" s="4" t="s">
        <v>188</v>
      </c>
      <c r="AB41" s="4">
        <v>8.8</v>
      </c>
      <c r="AC41" s="4" t="s">
        <v>188</v>
      </c>
      <c r="AD41" s="4">
        <v>13.2</v>
      </c>
      <c r="AE41" s="4" t="s">
        <v>188</v>
      </c>
      <c r="AF41" s="4">
        <v>13.2</v>
      </c>
      <c r="AG41" s="4" t="s">
        <v>189</v>
      </c>
      <c r="AH41" s="4">
        <v>0.022</v>
      </c>
      <c r="AI41" s="4" t="s">
        <v>189</v>
      </c>
      <c r="AJ41" s="4">
        <v>0.022</v>
      </c>
      <c r="AK41" s="4" t="s">
        <v>189</v>
      </c>
      <c r="AL41" s="4">
        <v>0.022</v>
      </c>
      <c r="AM41" s="4" t="s">
        <v>189</v>
      </c>
      <c r="AN41" s="4">
        <v>0.022</v>
      </c>
      <c r="AO41" s="4" t="s">
        <v>182</v>
      </c>
      <c r="AP41" s="4">
        <v>3.3</v>
      </c>
      <c r="AQ41" s="4" t="s">
        <v>182</v>
      </c>
      <c r="AR41" s="4">
        <v>3.3</v>
      </c>
      <c r="AW41" s="4" t="s">
        <v>63</v>
      </c>
      <c r="AX41" s="4">
        <v>150000</v>
      </c>
      <c r="BC41" s="4" t="s">
        <v>63</v>
      </c>
      <c r="BD41" s="4">
        <v>150000</v>
      </c>
      <c r="BI41" s="4" t="s">
        <v>63</v>
      </c>
      <c r="BJ41" s="4">
        <v>150000</v>
      </c>
      <c r="BO41" s="4" t="s">
        <v>63</v>
      </c>
      <c r="BP41" s="4">
        <v>150000</v>
      </c>
      <c r="BU41" s="4" t="s">
        <v>63</v>
      </c>
      <c r="BV41" s="4">
        <v>150000</v>
      </c>
      <c r="BY41" s="4" t="s">
        <v>106</v>
      </c>
      <c r="BZ41" s="4">
        <v>1E-09</v>
      </c>
      <c r="CC41" s="4" t="s">
        <v>106</v>
      </c>
      <c r="CD41" s="4">
        <v>1E-09</v>
      </c>
      <c r="CG41" s="4" t="s">
        <v>106</v>
      </c>
      <c r="CH41" s="4">
        <v>1E-09</v>
      </c>
      <c r="CK41" s="4" t="s">
        <v>106</v>
      </c>
      <c r="CL41" s="4">
        <v>1E-09</v>
      </c>
      <c r="CO41" s="4" t="s">
        <v>106</v>
      </c>
      <c r="CP41" s="4">
        <v>1E-09</v>
      </c>
    </row>
    <row r="42" spans="5:94" ht="12.75">
      <c r="E42" s="4" t="s">
        <v>73</v>
      </c>
      <c r="F42" s="4">
        <v>1.86687</v>
      </c>
      <c r="G42" s="4" t="s">
        <v>73</v>
      </c>
      <c r="H42" s="4">
        <v>1.86687</v>
      </c>
      <c r="I42" s="4" t="s">
        <v>108</v>
      </c>
      <c r="J42" s="4">
        <v>1</v>
      </c>
      <c r="K42" s="4" t="s">
        <v>108</v>
      </c>
      <c r="L42" s="4">
        <v>0.5</v>
      </c>
      <c r="Y42" s="4" t="s">
        <v>186</v>
      </c>
      <c r="Z42" s="4">
        <v>2.5</v>
      </c>
      <c r="AA42" s="4" t="s">
        <v>186</v>
      </c>
      <c r="AB42" s="4">
        <v>2.5</v>
      </c>
      <c r="AC42" s="4" t="s">
        <v>186</v>
      </c>
      <c r="AD42" s="4">
        <v>4.1</v>
      </c>
      <c r="AE42" s="4" t="s">
        <v>186</v>
      </c>
      <c r="AF42" s="4">
        <v>4.1</v>
      </c>
      <c r="AG42" s="4" t="s">
        <v>37</v>
      </c>
      <c r="AH42" s="4">
        <v>2.79894211222246E-08</v>
      </c>
      <c r="AI42" s="4" t="s">
        <v>37</v>
      </c>
      <c r="AJ42" s="4">
        <v>4.86794802771364E-08</v>
      </c>
      <c r="AK42" s="4" t="s">
        <v>37</v>
      </c>
      <c r="AL42" s="4">
        <v>2.79894211222246E-08</v>
      </c>
      <c r="AM42" s="4" t="s">
        <v>37</v>
      </c>
      <c r="AN42" s="4">
        <v>4.86794802771364E-08</v>
      </c>
      <c r="AO42" s="4" t="s">
        <v>190</v>
      </c>
      <c r="AP42" s="4">
        <v>8.0182854649099E-09</v>
      </c>
      <c r="AQ42" s="4" t="s">
        <v>190</v>
      </c>
      <c r="AR42" s="4">
        <v>8.11242523406475E-09</v>
      </c>
      <c r="AW42" s="4" t="s">
        <v>68</v>
      </c>
      <c r="AX42" s="4">
        <v>70</v>
      </c>
      <c r="BC42" s="4" t="s">
        <v>68</v>
      </c>
      <c r="BD42" s="4">
        <v>70</v>
      </c>
      <c r="BI42" s="4" t="s">
        <v>68</v>
      </c>
      <c r="BJ42" s="4">
        <v>70</v>
      </c>
      <c r="BO42" s="4" t="s">
        <v>68</v>
      </c>
      <c r="BP42" s="4">
        <v>70</v>
      </c>
      <c r="BU42" s="4" t="s">
        <v>68</v>
      </c>
      <c r="BV42" s="4">
        <v>70</v>
      </c>
      <c r="BY42" s="4" t="s">
        <v>68</v>
      </c>
      <c r="BZ42" s="4">
        <v>6</v>
      </c>
      <c r="CC42" s="4" t="s">
        <v>68</v>
      </c>
      <c r="CD42" s="4">
        <v>6</v>
      </c>
      <c r="CG42" s="4" t="s">
        <v>68</v>
      </c>
      <c r="CH42" s="4">
        <v>6</v>
      </c>
      <c r="CK42" s="4" t="s">
        <v>68</v>
      </c>
      <c r="CL42" s="4">
        <v>6</v>
      </c>
      <c r="CO42" s="4" t="s">
        <v>68</v>
      </c>
      <c r="CP42" s="4">
        <v>6</v>
      </c>
    </row>
    <row r="43" spans="5:44" ht="12.75">
      <c r="E43" s="4" t="s">
        <v>103</v>
      </c>
      <c r="F43" s="4">
        <v>0.5</v>
      </c>
      <c r="G43" s="4" t="s">
        <v>103</v>
      </c>
      <c r="H43" s="4">
        <v>0.46</v>
      </c>
      <c r="I43" s="4" t="s">
        <v>111</v>
      </c>
      <c r="J43" s="4">
        <v>0.0012</v>
      </c>
      <c r="K43" s="4" t="s">
        <v>111</v>
      </c>
      <c r="L43" s="4">
        <v>0.0012</v>
      </c>
      <c r="Y43" s="4" t="s">
        <v>182</v>
      </c>
      <c r="Z43" s="4">
        <v>0.47</v>
      </c>
      <c r="AA43" s="4" t="s">
        <v>182</v>
      </c>
      <c r="AB43" s="4">
        <v>0.47</v>
      </c>
      <c r="AC43" s="4" t="s">
        <v>182</v>
      </c>
      <c r="AD43" s="4">
        <v>3</v>
      </c>
      <c r="AE43" s="4" t="s">
        <v>182</v>
      </c>
      <c r="AF43" s="4">
        <v>3</v>
      </c>
      <c r="AG43" s="4" t="s">
        <v>191</v>
      </c>
      <c r="AH43" s="4">
        <v>1</v>
      </c>
      <c r="AI43" s="4" t="s">
        <v>191</v>
      </c>
      <c r="AJ43" s="4">
        <v>1</v>
      </c>
      <c r="AK43" s="4" t="s">
        <v>191</v>
      </c>
      <c r="AL43" s="4">
        <v>1</v>
      </c>
      <c r="AM43" s="4" t="s">
        <v>191</v>
      </c>
      <c r="AN43" s="4">
        <v>1</v>
      </c>
      <c r="AO43" s="4" t="s">
        <v>185</v>
      </c>
      <c r="AP43" s="4">
        <v>1.27351866106122E-10</v>
      </c>
      <c r="AQ43" s="4" t="s">
        <v>185</v>
      </c>
      <c r="AR43" s="4">
        <v>2.21491635260971E-10</v>
      </c>
    </row>
    <row r="44" spans="5:44" ht="12.75">
      <c r="E44" s="4" t="s">
        <v>107</v>
      </c>
      <c r="F44" s="4">
        <v>18</v>
      </c>
      <c r="G44" s="4" t="s">
        <v>107</v>
      </c>
      <c r="H44" s="4">
        <v>18</v>
      </c>
      <c r="Y44" s="4" t="s">
        <v>192</v>
      </c>
      <c r="Z44" s="4">
        <v>1.89876985804439E-08</v>
      </c>
      <c r="AA44" s="4" t="s">
        <v>192</v>
      </c>
      <c r="AB44" s="4">
        <v>1.90818383495987E-08</v>
      </c>
      <c r="AC44" s="4" t="s">
        <v>192</v>
      </c>
      <c r="AD44" s="4">
        <v>1.89876985804439E-08</v>
      </c>
      <c r="AE44" s="4" t="s">
        <v>192</v>
      </c>
      <c r="AF44" s="4">
        <v>1.90818383495987E-08</v>
      </c>
      <c r="AG44" s="4" t="s">
        <v>193</v>
      </c>
      <c r="AH44" s="4">
        <v>0.0192472211192319</v>
      </c>
      <c r="AI44" s="4" t="s">
        <v>193</v>
      </c>
      <c r="AJ44" s="4">
        <v>0.0192472211192319</v>
      </c>
      <c r="AK44" s="4" t="s">
        <v>194</v>
      </c>
      <c r="AL44" s="4">
        <v>0.0109984120681325</v>
      </c>
      <c r="AM44" s="4" t="s">
        <v>194</v>
      </c>
      <c r="AN44" s="4">
        <v>0.0109984120681325</v>
      </c>
      <c r="AO44" s="4" t="s">
        <v>189</v>
      </c>
      <c r="AP44" s="4">
        <v>0.37</v>
      </c>
      <c r="AQ44" s="4" t="s">
        <v>189</v>
      </c>
      <c r="AR44" s="4">
        <v>0.37</v>
      </c>
    </row>
    <row r="45" spans="5:44" ht="12.75">
      <c r="E45" s="4" t="s">
        <v>110</v>
      </c>
      <c r="F45" s="4">
        <v>0.12</v>
      </c>
      <c r="G45" s="4" t="s">
        <v>110</v>
      </c>
      <c r="H45" s="4">
        <v>0.16</v>
      </c>
      <c r="Y45" s="4" t="s">
        <v>190</v>
      </c>
      <c r="Z45" s="4">
        <v>8.0182854649099E-09</v>
      </c>
      <c r="AA45" s="4" t="s">
        <v>190</v>
      </c>
      <c r="AB45" s="4">
        <v>8.11242523406475E-09</v>
      </c>
      <c r="AC45" s="4" t="s">
        <v>190</v>
      </c>
      <c r="AD45" s="4">
        <v>8.0182854649099E-09</v>
      </c>
      <c r="AE45" s="4" t="s">
        <v>190</v>
      </c>
      <c r="AF45" s="4">
        <v>8.11242523406475E-09</v>
      </c>
      <c r="AO45" s="4" t="s">
        <v>37</v>
      </c>
      <c r="AP45" s="4">
        <v>2.79894211222246E-08</v>
      </c>
      <c r="AQ45" s="4" t="s">
        <v>37</v>
      </c>
      <c r="AR45" s="4">
        <v>4.86794802771364E-08</v>
      </c>
    </row>
    <row r="46" spans="5:44" ht="12.75">
      <c r="E46" s="4" t="s">
        <v>113</v>
      </c>
      <c r="F46" s="4">
        <v>0.24</v>
      </c>
      <c r="G46" s="4" t="s">
        <v>113</v>
      </c>
      <c r="H46" s="4">
        <v>0.8</v>
      </c>
      <c r="Y46" s="4" t="s">
        <v>185</v>
      </c>
      <c r="Z46" s="4">
        <v>1.27351866106122E-10</v>
      </c>
      <c r="AA46" s="4" t="s">
        <v>185</v>
      </c>
      <c r="AB46" s="4">
        <v>2.21491635260971E-10</v>
      </c>
      <c r="AC46" s="4" t="s">
        <v>185</v>
      </c>
      <c r="AD46" s="4">
        <v>1.27351866106122E-10</v>
      </c>
      <c r="AE46" s="4" t="s">
        <v>185</v>
      </c>
      <c r="AF46" s="4">
        <v>2.21491635260971E-10</v>
      </c>
      <c r="AO46" s="4" t="s">
        <v>191</v>
      </c>
      <c r="AP46" s="4">
        <v>1</v>
      </c>
      <c r="AQ46" s="4" t="s">
        <v>191</v>
      </c>
      <c r="AR46" s="4">
        <v>1</v>
      </c>
    </row>
    <row r="47" spans="25:44" ht="12.75">
      <c r="Y47" s="4" t="s">
        <v>189</v>
      </c>
      <c r="Z47" s="4">
        <v>0.5</v>
      </c>
      <c r="AA47" s="4" t="s">
        <v>189</v>
      </c>
      <c r="AB47" s="4">
        <v>0.5</v>
      </c>
      <c r="AC47" s="4" t="s">
        <v>189</v>
      </c>
      <c r="AD47" s="4">
        <v>0.4</v>
      </c>
      <c r="AE47" s="4" t="s">
        <v>189</v>
      </c>
      <c r="AF47" s="4">
        <v>0.4</v>
      </c>
      <c r="AO47" s="4" t="s">
        <v>195</v>
      </c>
      <c r="AP47" s="4">
        <v>0.031620434695881</v>
      </c>
      <c r="AQ47" s="4" t="s">
        <v>195</v>
      </c>
      <c r="AR47" s="4">
        <v>0.031620434695881</v>
      </c>
    </row>
    <row r="48" spans="25:44" ht="12.75">
      <c r="Y48" s="4" t="s">
        <v>37</v>
      </c>
      <c r="Z48" s="4">
        <v>2.79894211222246E-08</v>
      </c>
      <c r="AA48" s="4" t="s">
        <v>37</v>
      </c>
      <c r="AB48" s="4">
        <v>4.86794802771364E-08</v>
      </c>
      <c r="AC48" s="4" t="s">
        <v>37</v>
      </c>
      <c r="AD48" s="4">
        <v>2.79894211222246E-08</v>
      </c>
      <c r="AE48" s="4" t="s">
        <v>37</v>
      </c>
      <c r="AF48" s="4">
        <v>4.86794802771364E-08</v>
      </c>
      <c r="AO48" s="4" t="s">
        <v>196</v>
      </c>
      <c r="AP48" s="4">
        <v>1</v>
      </c>
      <c r="AQ48" s="4" t="s">
        <v>196</v>
      </c>
      <c r="AR48" s="4">
        <v>1</v>
      </c>
    </row>
    <row r="49" spans="25:32" ht="12.75">
      <c r="Y49" s="4" t="s">
        <v>191</v>
      </c>
      <c r="Z49" s="4">
        <v>1</v>
      </c>
      <c r="AA49" s="4" t="s">
        <v>191</v>
      </c>
      <c r="AB49" s="4">
        <v>1</v>
      </c>
      <c r="AC49" s="4" t="s">
        <v>191</v>
      </c>
      <c r="AD49" s="4">
        <v>1</v>
      </c>
      <c r="AE49" s="4" t="s">
        <v>191</v>
      </c>
      <c r="AF49" s="4">
        <v>1</v>
      </c>
    </row>
    <row r="50" spans="25:32" ht="12.75">
      <c r="Y50" s="4" t="s">
        <v>197</v>
      </c>
      <c r="Z50" s="4">
        <v>0.0261212286618147</v>
      </c>
      <c r="AA50" s="4" t="s">
        <v>197</v>
      </c>
      <c r="AB50" s="4">
        <v>0.0261212286618147</v>
      </c>
      <c r="AC50" s="4" t="s">
        <v>198</v>
      </c>
      <c r="AD50" s="4">
        <v>0.00549920603406625</v>
      </c>
      <c r="AE50" s="4" t="s">
        <v>198</v>
      </c>
      <c r="AF50" s="4">
        <v>0.00549920603406625</v>
      </c>
    </row>
    <row r="51" spans="25:32" ht="12.75">
      <c r="Y51" s="4" t="s">
        <v>196</v>
      </c>
      <c r="Z51" s="4">
        <v>1</v>
      </c>
      <c r="AA51" s="4" t="s">
        <v>196</v>
      </c>
      <c r="AB51" s="4">
        <v>1</v>
      </c>
      <c r="AC51" s="4" t="s">
        <v>196</v>
      </c>
      <c r="AD51" s="4">
        <v>1</v>
      </c>
      <c r="AE51" s="4" t="s">
        <v>196</v>
      </c>
      <c r="AF51" s="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zoomScale="85" zoomScaleNormal="85" zoomScalePageLayoutView="0" workbookViewId="0" topLeftCell="A1">
      <selection activeCell="D7" sqref="D7"/>
    </sheetView>
  </sheetViews>
  <sheetFormatPr defaultColWidth="9.140625" defaultRowHeight="12.75"/>
  <cols>
    <col min="5" max="5" width="16.00390625" style="0" customWidth="1"/>
    <col min="7" max="7" width="16.00390625" style="0" customWidth="1"/>
    <col min="9" max="9" width="16.00390625" style="0" customWidth="1"/>
    <col min="11" max="11" width="16.00390625" style="0" customWidth="1"/>
    <col min="13" max="13" width="16.00390625" style="0" customWidth="1"/>
    <col min="15" max="15" width="16.00390625" style="0" customWidth="1"/>
    <col min="17" max="17" width="16.00390625" style="0" customWidth="1"/>
    <col min="19" max="19" width="16.00390625" style="0" customWidth="1"/>
    <col min="21" max="21" width="16.00390625" style="0" customWidth="1"/>
    <col min="23" max="23" width="16.00390625" style="0" customWidth="1"/>
    <col min="25" max="25" width="16.00390625" style="0" customWidth="1"/>
    <col min="27" max="27" width="16.00390625" style="0" customWidth="1"/>
    <col min="29" max="29" width="16.00390625" style="0" customWidth="1"/>
    <col min="31" max="31" width="16.00390625" style="0" customWidth="1"/>
  </cols>
  <sheetData>
    <row r="1" spans="6:8" ht="12.75">
      <c r="F1" s="6" t="s">
        <v>232</v>
      </c>
      <c r="G1" s="6" t="s">
        <v>233</v>
      </c>
      <c r="H1" s="6" t="s">
        <v>234</v>
      </c>
    </row>
    <row r="3" spans="4:10" ht="12.75">
      <c r="D3" s="2"/>
      <c r="E3" s="2"/>
      <c r="F3" s="6" t="s">
        <v>235</v>
      </c>
      <c r="G3" s="5">
        <f>Y12</f>
        <v>6.95421146816235E-14</v>
      </c>
      <c r="H3" s="6" t="s">
        <v>236</v>
      </c>
      <c r="I3" s="5">
        <f>G3*1000000000</f>
        <v>6.954211468162351E-05</v>
      </c>
      <c r="J3" s="6" t="s">
        <v>237</v>
      </c>
    </row>
    <row r="4" spans="4:10" ht="12.75">
      <c r="D4" s="3"/>
      <c r="E4" s="3"/>
      <c r="F4" t="s">
        <v>238</v>
      </c>
      <c r="G4" s="5">
        <f>W26</f>
        <v>5.26248016215516E-13</v>
      </c>
      <c r="H4" s="6" t="s">
        <v>236</v>
      </c>
      <c r="I4" s="5">
        <f>G4*1000000000</f>
        <v>0.000526248016215516</v>
      </c>
      <c r="J4" s="6" t="s">
        <v>237</v>
      </c>
    </row>
    <row r="5" spans="4:10" ht="12.75">
      <c r="D5" s="4"/>
      <c r="E5" s="4"/>
      <c r="F5" s="6" t="s">
        <v>239</v>
      </c>
      <c r="G5" s="5">
        <f>CO38+CK38+CG38+CC38+BY38</f>
        <v>0</v>
      </c>
      <c r="H5" s="6" t="s">
        <v>236</v>
      </c>
      <c r="I5" s="5">
        <f>G5*1000000000</f>
        <v>0</v>
      </c>
      <c r="J5" s="6" t="s">
        <v>237</v>
      </c>
    </row>
    <row r="6" spans="4:14" ht="12.75">
      <c r="D6" s="4"/>
      <c r="E6" s="4"/>
      <c r="F6" t="s">
        <v>240</v>
      </c>
      <c r="G6" s="7">
        <f>G3+G4+G5</f>
        <v>5.957901308971395E-13</v>
      </c>
      <c r="H6" s="6" t="s">
        <v>236</v>
      </c>
      <c r="I6" s="5">
        <f>G6*1000000000</f>
        <v>0.0005957901308971395</v>
      </c>
      <c r="J6" s="6" t="s">
        <v>237</v>
      </c>
      <c r="K6" s="8">
        <f>I6/2</f>
        <v>0.00029789506544856975</v>
      </c>
      <c r="M6" s="6" t="s">
        <v>241</v>
      </c>
      <c r="N6">
        <f>K37</f>
        <v>0.0184327624138235</v>
      </c>
    </row>
    <row r="7" spans="4:14" ht="12.75">
      <c r="D7" s="4"/>
      <c r="E7" s="4"/>
      <c r="K7" s="9">
        <f>I6+0.9</f>
        <v>0.9005957901308972</v>
      </c>
      <c r="N7" s="8">
        <f>N6/2</f>
        <v>0.00921638120691175</v>
      </c>
    </row>
    <row r="8" spans="4:5" ht="12.75">
      <c r="D8" s="4"/>
      <c r="E8" s="4"/>
    </row>
    <row r="10" spans="1:31" ht="12.75">
      <c r="A10" t="s">
        <v>8</v>
      </c>
      <c r="B10" t="s">
        <v>1</v>
      </c>
      <c r="C10" t="s">
        <v>2</v>
      </c>
      <c r="D10" t="s">
        <v>3</v>
      </c>
      <c r="E10" s="1" t="s">
        <v>9</v>
      </c>
      <c r="F10" t="s">
        <v>3</v>
      </c>
      <c r="G10" s="1" t="s">
        <v>10</v>
      </c>
      <c r="H10" t="s">
        <v>3</v>
      </c>
      <c r="I10" s="1" t="s">
        <v>11</v>
      </c>
      <c r="J10" t="s">
        <v>3</v>
      </c>
      <c r="K10" s="1" t="s">
        <v>12</v>
      </c>
      <c r="L10" t="s">
        <v>3</v>
      </c>
      <c r="M10" s="1" t="s">
        <v>13</v>
      </c>
      <c r="N10" t="s">
        <v>3</v>
      </c>
      <c r="O10" s="1" t="s">
        <v>14</v>
      </c>
      <c r="P10" t="s">
        <v>3</v>
      </c>
      <c r="Q10" s="1" t="s">
        <v>243</v>
      </c>
      <c r="R10" t="s">
        <v>3</v>
      </c>
      <c r="S10" s="1" t="s">
        <v>16</v>
      </c>
      <c r="T10" t="s">
        <v>3</v>
      </c>
      <c r="U10" s="1" t="s">
        <v>17</v>
      </c>
      <c r="V10" t="s">
        <v>3</v>
      </c>
      <c r="W10" s="1" t="s">
        <v>18</v>
      </c>
      <c r="X10" t="s">
        <v>3</v>
      </c>
      <c r="Y10" s="1" t="s">
        <v>16</v>
      </c>
      <c r="Z10" t="s">
        <v>3</v>
      </c>
      <c r="AA10" s="1" t="s">
        <v>19</v>
      </c>
      <c r="AB10" t="s">
        <v>3</v>
      </c>
      <c r="AC10" s="1" t="s">
        <v>16</v>
      </c>
      <c r="AD10" t="s">
        <v>3</v>
      </c>
      <c r="AE10" s="1" t="s">
        <v>16</v>
      </c>
    </row>
    <row r="11" spans="4:31" ht="12.75">
      <c r="D11" s="2" t="s">
        <v>4</v>
      </c>
      <c r="E11" s="2" t="s">
        <v>20</v>
      </c>
      <c r="F11" s="2" t="s">
        <v>4</v>
      </c>
      <c r="G11" s="2" t="s">
        <v>21</v>
      </c>
      <c r="H11" s="2" t="s">
        <v>4</v>
      </c>
      <c r="I11" s="2" t="s">
        <v>22</v>
      </c>
      <c r="J11" s="2" t="s">
        <v>4</v>
      </c>
      <c r="K11" s="2" t="s">
        <v>23</v>
      </c>
      <c r="L11" s="2" t="s">
        <v>4</v>
      </c>
      <c r="M11" s="2" t="s">
        <v>24</v>
      </c>
      <c r="N11" s="2" t="s">
        <v>4</v>
      </c>
      <c r="O11" s="2" t="s">
        <v>25</v>
      </c>
      <c r="P11" s="2" t="s">
        <v>4</v>
      </c>
      <c r="Q11" s="2" t="s">
        <v>242</v>
      </c>
      <c r="R11" s="2" t="s">
        <v>4</v>
      </c>
      <c r="S11" s="2" t="s">
        <v>27</v>
      </c>
      <c r="T11" s="2" t="s">
        <v>4</v>
      </c>
      <c r="U11" s="2" t="s">
        <v>28</v>
      </c>
      <c r="V11" s="2" t="s">
        <v>4</v>
      </c>
      <c r="W11" s="2" t="s">
        <v>29</v>
      </c>
      <c r="X11" s="2" t="s">
        <v>4</v>
      </c>
      <c r="Y11" s="2" t="s">
        <v>27</v>
      </c>
      <c r="Z11" s="2" t="s">
        <v>4</v>
      </c>
      <c r="AA11" s="2" t="s">
        <v>30</v>
      </c>
      <c r="AB11" s="2" t="s">
        <v>4</v>
      </c>
      <c r="AC11" s="2" t="s">
        <v>27</v>
      </c>
      <c r="AD11" s="2" t="s">
        <v>4</v>
      </c>
      <c r="AE11" s="2" t="s">
        <v>27</v>
      </c>
    </row>
    <row r="12" spans="4:31" ht="12.75">
      <c r="D12" s="3" t="s">
        <v>31</v>
      </c>
      <c r="E12" s="3">
        <v>2.47360716666667E-09</v>
      </c>
      <c r="F12" s="3" t="s">
        <v>32</v>
      </c>
      <c r="G12" s="3">
        <v>1.73500992125797E-05</v>
      </c>
      <c r="H12" s="3" t="s">
        <v>33</v>
      </c>
      <c r="I12" s="3">
        <v>3.40576021580268E-05</v>
      </c>
      <c r="J12" s="3" t="s">
        <v>34</v>
      </c>
      <c r="K12" s="3">
        <v>0.000351429869991694</v>
      </c>
      <c r="L12" s="3" t="s">
        <v>35</v>
      </c>
      <c r="M12" s="3">
        <v>0.0304028375713623</v>
      </c>
      <c r="N12" s="3" t="s">
        <v>36</v>
      </c>
      <c r="O12" s="3">
        <v>4.86794802771364E-08</v>
      </c>
      <c r="P12" s="3" t="s">
        <v>37</v>
      </c>
      <c r="Q12" s="3">
        <v>2.79894211222246E-08</v>
      </c>
      <c r="R12" s="3" t="s">
        <v>38</v>
      </c>
      <c r="S12" s="3">
        <v>3.99848873174637E-14</v>
      </c>
      <c r="T12" s="3" t="s">
        <v>39</v>
      </c>
      <c r="U12" s="3">
        <v>150000</v>
      </c>
      <c r="V12" s="3" t="s">
        <v>40</v>
      </c>
      <c r="W12" s="3">
        <v>2.46482182093954E-09</v>
      </c>
      <c r="X12" s="3" t="s">
        <v>38</v>
      </c>
      <c r="Y12" s="3">
        <v>6.95421146816235E-14</v>
      </c>
      <c r="Z12" s="3" t="s">
        <v>41</v>
      </c>
      <c r="AA12" s="3">
        <v>6.66842195577212E-05</v>
      </c>
      <c r="AB12" s="3" t="s">
        <v>38</v>
      </c>
      <c r="AC12" s="3">
        <v>3.99848873174637E-14</v>
      </c>
      <c r="AD12" s="3" t="s">
        <v>38</v>
      </c>
      <c r="AE12" s="3">
        <v>6.95421146816235E-14</v>
      </c>
    </row>
    <row r="13" spans="4:31" ht="12.75">
      <c r="D13" s="4" t="s">
        <v>5</v>
      </c>
      <c r="E13" s="4">
        <v>1.06E-10</v>
      </c>
      <c r="F13" s="4" t="s">
        <v>42</v>
      </c>
      <c r="G13" s="4">
        <v>8.1</v>
      </c>
      <c r="H13" s="4" t="s">
        <v>43</v>
      </c>
      <c r="I13" s="4">
        <v>81</v>
      </c>
      <c r="J13" s="4" t="s">
        <v>44</v>
      </c>
      <c r="K13" s="4">
        <v>31536000</v>
      </c>
      <c r="L13" s="4" t="s">
        <v>45</v>
      </c>
      <c r="M13" s="4">
        <v>0.03</v>
      </c>
      <c r="N13" s="4" t="s">
        <v>46</v>
      </c>
      <c r="O13" s="4">
        <v>2.47360716666667E-09</v>
      </c>
      <c r="P13" s="4" t="s">
        <v>46</v>
      </c>
      <c r="Q13" s="4">
        <v>2.47360716666667E-09</v>
      </c>
      <c r="R13" s="4" t="s">
        <v>37</v>
      </c>
      <c r="S13" s="4">
        <v>2.79894211222246E-08</v>
      </c>
      <c r="T13" s="4" t="s">
        <v>47</v>
      </c>
      <c r="U13" s="4">
        <v>150000</v>
      </c>
      <c r="V13" s="4" t="s">
        <v>48</v>
      </c>
      <c r="W13" s="4">
        <v>3.99848873174637E-14</v>
      </c>
      <c r="X13" s="4" t="s">
        <v>37</v>
      </c>
      <c r="Y13" s="4">
        <v>4.86794802771364E-08</v>
      </c>
      <c r="Z13" s="4" t="s">
        <v>48</v>
      </c>
      <c r="AA13" s="4">
        <v>6.95421146816235E-14</v>
      </c>
      <c r="AB13" s="4" t="s">
        <v>37</v>
      </c>
      <c r="AC13" s="4">
        <v>2.79894211222246E-08</v>
      </c>
      <c r="AD13" s="4" t="s">
        <v>37</v>
      </c>
      <c r="AE13" s="4">
        <v>4.86794802771364E-08</v>
      </c>
    </row>
    <row r="14" spans="4:31" ht="12.75">
      <c r="D14" s="4" t="s">
        <v>49</v>
      </c>
      <c r="E14" s="4">
        <v>10</v>
      </c>
      <c r="F14" s="4" t="s">
        <v>50</v>
      </c>
      <c r="G14" s="4">
        <v>0.2</v>
      </c>
      <c r="H14" s="4" t="s">
        <v>48</v>
      </c>
      <c r="I14" s="4">
        <v>0</v>
      </c>
      <c r="J14" s="4" t="s">
        <v>51</v>
      </c>
      <c r="K14" s="4">
        <v>3.29E-05</v>
      </c>
      <c r="L14" s="4" t="s">
        <v>52</v>
      </c>
      <c r="M14" s="4">
        <v>0</v>
      </c>
      <c r="N14" s="4" t="s">
        <v>53</v>
      </c>
      <c r="O14" s="4">
        <v>0.0304028375713623</v>
      </c>
      <c r="P14" s="4" t="s">
        <v>53</v>
      </c>
      <c r="Q14" s="4">
        <v>0.0304028375713623</v>
      </c>
      <c r="R14" s="4" t="s">
        <v>54</v>
      </c>
      <c r="S14" s="4">
        <v>0.0001</v>
      </c>
      <c r="T14" s="4" t="s">
        <v>55</v>
      </c>
      <c r="U14" s="4">
        <v>1</v>
      </c>
      <c r="V14" s="4" t="s">
        <v>56</v>
      </c>
      <c r="W14" s="4">
        <v>30</v>
      </c>
      <c r="X14" s="4" t="s">
        <v>54</v>
      </c>
      <c r="Y14" s="4">
        <v>0.0001</v>
      </c>
      <c r="Z14" s="4" t="s">
        <v>56</v>
      </c>
      <c r="AA14" s="4">
        <v>30</v>
      </c>
      <c r="AB14" s="4" t="s">
        <v>54</v>
      </c>
      <c r="AC14" s="4">
        <v>0.0001</v>
      </c>
      <c r="AD14" s="4" t="s">
        <v>54</v>
      </c>
      <c r="AE14" s="4">
        <v>0.0001</v>
      </c>
    </row>
    <row r="15" spans="4:31" ht="12.75">
      <c r="D15" s="4" t="s">
        <v>57</v>
      </c>
      <c r="E15" s="4">
        <v>1.2</v>
      </c>
      <c r="F15" s="4" t="s">
        <v>49</v>
      </c>
      <c r="G15" s="4">
        <v>10</v>
      </c>
      <c r="H15" s="4" t="s">
        <v>42</v>
      </c>
      <c r="I15" s="4">
        <v>8.1</v>
      </c>
      <c r="J15" s="4" t="s">
        <v>49</v>
      </c>
      <c r="K15" s="4">
        <v>10</v>
      </c>
      <c r="L15" s="4" t="s">
        <v>32</v>
      </c>
      <c r="M15" s="4">
        <v>1.73500992125797E-05</v>
      </c>
      <c r="N15" s="4" t="s">
        <v>58</v>
      </c>
      <c r="O15" s="4">
        <v>30</v>
      </c>
      <c r="P15" s="4" t="s">
        <v>58</v>
      </c>
      <c r="Q15" s="4">
        <v>30</v>
      </c>
      <c r="R15" s="4" t="s">
        <v>59</v>
      </c>
      <c r="S15" s="4">
        <v>1</v>
      </c>
      <c r="V15" s="4" t="s">
        <v>55</v>
      </c>
      <c r="W15" s="4">
        <v>350</v>
      </c>
      <c r="X15" s="4" t="s">
        <v>59</v>
      </c>
      <c r="Y15" s="4">
        <v>1</v>
      </c>
      <c r="Z15" s="4" t="s">
        <v>55</v>
      </c>
      <c r="AA15" s="4">
        <v>350</v>
      </c>
      <c r="AB15" s="4" t="s">
        <v>59</v>
      </c>
      <c r="AC15" s="4">
        <v>1</v>
      </c>
      <c r="AD15" s="4" t="s">
        <v>59</v>
      </c>
      <c r="AE15" s="4">
        <v>1</v>
      </c>
    </row>
    <row r="16" spans="4:31" ht="12.75">
      <c r="D16" s="4" t="s">
        <v>6</v>
      </c>
      <c r="E16" s="4">
        <v>0.664</v>
      </c>
      <c r="F16" s="4" t="s">
        <v>60</v>
      </c>
      <c r="G16" s="4">
        <v>38904.51</v>
      </c>
      <c r="H16" s="4" t="s">
        <v>61</v>
      </c>
      <c r="I16" s="4">
        <v>57</v>
      </c>
      <c r="J16" s="4" t="s">
        <v>60</v>
      </c>
      <c r="K16" s="4">
        <v>38904.51</v>
      </c>
      <c r="L16" s="4" t="s">
        <v>33</v>
      </c>
      <c r="M16" s="4">
        <v>3.40576021580268E-05</v>
      </c>
      <c r="P16" s="4" t="s">
        <v>67</v>
      </c>
      <c r="Q16" s="4">
        <v>0</v>
      </c>
      <c r="R16" s="4" t="s">
        <v>62</v>
      </c>
      <c r="S16" s="4">
        <v>70</v>
      </c>
      <c r="V16" s="4" t="s">
        <v>63</v>
      </c>
      <c r="W16" s="4">
        <v>150000</v>
      </c>
      <c r="X16" s="4" t="s">
        <v>62</v>
      </c>
      <c r="Y16" s="4">
        <v>70</v>
      </c>
      <c r="Z16" s="4" t="s">
        <v>64</v>
      </c>
      <c r="AA16" s="4">
        <v>1E-09</v>
      </c>
      <c r="AB16" s="4" t="s">
        <v>62</v>
      </c>
      <c r="AC16" s="4">
        <v>70</v>
      </c>
      <c r="AD16" s="4" t="s">
        <v>62</v>
      </c>
      <c r="AE16" s="4">
        <v>70</v>
      </c>
    </row>
    <row r="17" spans="4:27" ht="12.75">
      <c r="D17" s="4" t="s">
        <v>65</v>
      </c>
      <c r="E17" s="4">
        <v>0.93344</v>
      </c>
      <c r="F17" s="4" t="s">
        <v>57</v>
      </c>
      <c r="G17" s="4">
        <v>1.2</v>
      </c>
      <c r="H17" s="4" t="s">
        <v>50</v>
      </c>
      <c r="I17" s="4">
        <v>0.2</v>
      </c>
      <c r="J17" s="4" t="s">
        <v>66</v>
      </c>
      <c r="K17" s="4">
        <v>8.205E-05</v>
      </c>
      <c r="L17" s="4" t="s">
        <v>34</v>
      </c>
      <c r="M17" s="4">
        <v>0.000351429869991694</v>
      </c>
      <c r="V17" s="4" t="s">
        <v>68</v>
      </c>
      <c r="W17" s="4">
        <v>70</v>
      </c>
      <c r="Z17" s="4" t="s">
        <v>68</v>
      </c>
      <c r="AA17" s="4">
        <v>30</v>
      </c>
    </row>
    <row r="18" spans="4:11" ht="12.75">
      <c r="D18" s="4" t="s">
        <v>69</v>
      </c>
      <c r="E18" s="4">
        <v>1.86687</v>
      </c>
      <c r="H18" s="4" t="s">
        <v>49</v>
      </c>
      <c r="I18" s="4">
        <v>10</v>
      </c>
      <c r="J18" s="4" t="s">
        <v>70</v>
      </c>
      <c r="K18" s="4">
        <v>285</v>
      </c>
    </row>
    <row r="19" spans="4:11" ht="12.75">
      <c r="D19" s="4" t="s">
        <v>72</v>
      </c>
      <c r="E19" s="4">
        <v>0.93344</v>
      </c>
      <c r="H19" s="4" t="s">
        <v>57</v>
      </c>
      <c r="I19" s="4">
        <v>1.2</v>
      </c>
      <c r="J19" s="4" t="s">
        <v>57</v>
      </c>
      <c r="K19" s="4">
        <v>1.2</v>
      </c>
    </row>
    <row r="20" spans="4:11" ht="12.75">
      <c r="D20" s="4" t="s">
        <v>73</v>
      </c>
      <c r="E20" s="4">
        <v>1.86687</v>
      </c>
      <c r="H20" s="4" t="s">
        <v>60</v>
      </c>
      <c r="I20" s="4">
        <v>38904.51</v>
      </c>
      <c r="J20" s="4" t="s">
        <v>74</v>
      </c>
      <c r="K20" s="4">
        <v>0.104</v>
      </c>
    </row>
    <row r="21" spans="10:11" ht="12.75">
      <c r="J21" s="4" t="s">
        <v>75</v>
      </c>
      <c r="K21" s="4">
        <v>2.7</v>
      </c>
    </row>
    <row r="22" spans="10:11" ht="12.75">
      <c r="J22" s="4" t="s">
        <v>50</v>
      </c>
      <c r="K22" s="4">
        <v>0.2</v>
      </c>
    </row>
    <row r="24" spans="1:29" ht="12.75">
      <c r="A24" t="s">
        <v>76</v>
      </c>
      <c r="B24" t="s">
        <v>1</v>
      </c>
      <c r="C24" t="s">
        <v>2</v>
      </c>
      <c r="D24" t="s">
        <v>3</v>
      </c>
      <c r="E24" s="1" t="s">
        <v>77</v>
      </c>
      <c r="F24" t="s">
        <v>3</v>
      </c>
      <c r="G24" s="1" t="s">
        <v>78</v>
      </c>
      <c r="H24" t="s">
        <v>3</v>
      </c>
      <c r="I24" s="1" t="s">
        <v>79</v>
      </c>
      <c r="J24" t="s">
        <v>3</v>
      </c>
      <c r="K24" s="1" t="s">
        <v>79</v>
      </c>
      <c r="L24" t="s">
        <v>3</v>
      </c>
      <c r="M24" s="1" t="s">
        <v>80</v>
      </c>
      <c r="N24" t="s">
        <v>3</v>
      </c>
      <c r="O24" s="1" t="s">
        <v>80</v>
      </c>
      <c r="P24" t="s">
        <v>3</v>
      </c>
      <c r="Q24" s="1" t="s">
        <v>81</v>
      </c>
      <c r="R24" t="s">
        <v>3</v>
      </c>
      <c r="S24" s="1" t="s">
        <v>17</v>
      </c>
      <c r="T24" t="s">
        <v>3</v>
      </c>
      <c r="U24" s="1" t="s">
        <v>18</v>
      </c>
      <c r="V24" t="s">
        <v>3</v>
      </c>
      <c r="W24" s="1" t="s">
        <v>81</v>
      </c>
      <c r="X24" t="s">
        <v>3</v>
      </c>
      <c r="Y24" s="1" t="s">
        <v>19</v>
      </c>
      <c r="Z24" t="s">
        <v>3</v>
      </c>
      <c r="AA24" s="1" t="s">
        <v>81</v>
      </c>
      <c r="AB24" t="s">
        <v>3</v>
      </c>
      <c r="AC24" s="1" t="s">
        <v>81</v>
      </c>
    </row>
    <row r="25" spans="4:29" ht="12.75">
      <c r="D25" s="2" t="s">
        <v>4</v>
      </c>
      <c r="E25" s="2" t="s">
        <v>82</v>
      </c>
      <c r="F25" s="2" t="s">
        <v>4</v>
      </c>
      <c r="G25" s="2" t="s">
        <v>83</v>
      </c>
      <c r="H25" s="2" t="s">
        <v>4</v>
      </c>
      <c r="I25" s="2" t="s">
        <v>84</v>
      </c>
      <c r="J25" s="2" t="s">
        <v>4</v>
      </c>
      <c r="K25" s="2" t="s">
        <v>84</v>
      </c>
      <c r="L25" s="2" t="s">
        <v>4</v>
      </c>
      <c r="M25" s="2" t="s">
        <v>85</v>
      </c>
      <c r="N25" s="2" t="s">
        <v>4</v>
      </c>
      <c r="O25" s="2" t="s">
        <v>85</v>
      </c>
      <c r="P25" s="2" t="s">
        <v>4</v>
      </c>
      <c r="Q25" s="2" t="s">
        <v>86</v>
      </c>
      <c r="R25" s="2" t="s">
        <v>4</v>
      </c>
      <c r="S25" s="2" t="s">
        <v>28</v>
      </c>
      <c r="T25" s="2" t="s">
        <v>4</v>
      </c>
      <c r="U25" s="2" t="s">
        <v>87</v>
      </c>
      <c r="V25" s="2" t="s">
        <v>4</v>
      </c>
      <c r="W25" s="2" t="s">
        <v>86</v>
      </c>
      <c r="X25" s="2" t="s">
        <v>4</v>
      </c>
      <c r="Y25" s="2" t="s">
        <v>30</v>
      </c>
      <c r="Z25" s="2" t="s">
        <v>4</v>
      </c>
      <c r="AA25" s="2" t="s">
        <v>86</v>
      </c>
      <c r="AB25" s="2" t="s">
        <v>4</v>
      </c>
      <c r="AC25" s="2" t="s">
        <v>86</v>
      </c>
    </row>
    <row r="26" spans="4:29" ht="12.75">
      <c r="D26" s="3" t="s">
        <v>88</v>
      </c>
      <c r="E26" s="3">
        <v>6.67739452644777E-10</v>
      </c>
      <c r="F26" s="3" t="s">
        <v>89</v>
      </c>
      <c r="G26" s="3">
        <v>1.13713625052667E-10</v>
      </c>
      <c r="H26" s="3" t="s">
        <v>90</v>
      </c>
      <c r="I26" s="3">
        <v>1.27351866106122E-10</v>
      </c>
      <c r="J26" s="3" t="s">
        <v>91</v>
      </c>
      <c r="K26" s="3">
        <v>2.21491635260971E-10</v>
      </c>
      <c r="L26" s="3" t="s">
        <v>90</v>
      </c>
      <c r="M26" s="3">
        <v>2.88291037558913E-10</v>
      </c>
      <c r="N26" s="3" t="s">
        <v>91</v>
      </c>
      <c r="O26" s="3">
        <v>5.01398646854505E-10</v>
      </c>
      <c r="P26" s="3" t="s">
        <v>92</v>
      </c>
      <c r="Q26" s="3">
        <v>4.08862965600123E-13</v>
      </c>
      <c r="R26" s="3" t="s">
        <v>93</v>
      </c>
      <c r="S26" s="3">
        <v>150000</v>
      </c>
      <c r="T26" s="3" t="s">
        <v>94</v>
      </c>
      <c r="U26" s="3">
        <v>2.52038814411035E-08</v>
      </c>
      <c r="V26" s="3" t="s">
        <v>95</v>
      </c>
      <c r="W26" s="3">
        <v>5.26248016215516E-13</v>
      </c>
      <c r="X26" s="3" t="s">
        <v>96</v>
      </c>
      <c r="Y26" s="3">
        <v>0.000504621385412138</v>
      </c>
      <c r="Z26" s="3" t="s">
        <v>92</v>
      </c>
      <c r="AA26" s="3">
        <v>4.08862965600123E-13</v>
      </c>
      <c r="AB26" s="3" t="s">
        <v>95</v>
      </c>
      <c r="AC26" s="3">
        <v>5.26248016215516E-13</v>
      </c>
    </row>
    <row r="27" spans="4:29" ht="12.75">
      <c r="D27" s="4" t="s">
        <v>5</v>
      </c>
      <c r="E27" s="4">
        <v>1.06E-10</v>
      </c>
      <c r="F27" s="4" t="s">
        <v>5</v>
      </c>
      <c r="G27" s="4">
        <v>1.06E-10</v>
      </c>
      <c r="H27" s="4" t="s">
        <v>37</v>
      </c>
      <c r="I27" s="4">
        <v>2.79894211222246E-08</v>
      </c>
      <c r="J27" s="4" t="s">
        <v>37</v>
      </c>
      <c r="K27" s="4">
        <v>4.86794802771364E-08</v>
      </c>
      <c r="L27" s="4" t="s">
        <v>37</v>
      </c>
      <c r="M27" s="4">
        <v>2.79894211222246E-08</v>
      </c>
      <c r="N27" s="4" t="s">
        <v>37</v>
      </c>
      <c r="O27" s="4">
        <v>4.86794802771364E-08</v>
      </c>
      <c r="P27" s="4" t="s">
        <v>88</v>
      </c>
      <c r="Q27" s="4">
        <v>6.67739452644777E-10</v>
      </c>
      <c r="R27" s="4" t="s">
        <v>47</v>
      </c>
      <c r="S27" s="4">
        <v>150000</v>
      </c>
      <c r="T27" s="4" t="s">
        <v>48</v>
      </c>
      <c r="U27" s="4">
        <v>4.08862965600123E-13</v>
      </c>
      <c r="V27" s="4" t="s">
        <v>88</v>
      </c>
      <c r="W27" s="4">
        <v>6.67739452644777E-10</v>
      </c>
      <c r="X27" s="4" t="s">
        <v>97</v>
      </c>
      <c r="Y27" s="4">
        <v>5.26248016215516E-13</v>
      </c>
      <c r="Z27" s="4" t="s">
        <v>88</v>
      </c>
      <c r="AA27" s="4">
        <v>6.67739452644777E-10</v>
      </c>
      <c r="AB27" s="4" t="s">
        <v>88</v>
      </c>
      <c r="AC27" s="4">
        <v>6.67739452644777E-10</v>
      </c>
    </row>
    <row r="28" spans="4:29" ht="12.75">
      <c r="D28" s="4" t="s">
        <v>6</v>
      </c>
      <c r="E28" s="4">
        <v>0.664</v>
      </c>
      <c r="F28" s="4" t="s">
        <v>6</v>
      </c>
      <c r="G28" s="4">
        <v>0.664</v>
      </c>
      <c r="H28" s="4" t="s">
        <v>98</v>
      </c>
      <c r="I28" s="4">
        <v>0.00455</v>
      </c>
      <c r="J28" s="4" t="s">
        <v>98</v>
      </c>
      <c r="K28" s="4">
        <v>0.00455</v>
      </c>
      <c r="L28" s="4" t="s">
        <v>99</v>
      </c>
      <c r="M28" s="4">
        <v>1.03</v>
      </c>
      <c r="N28" s="4" t="s">
        <v>99</v>
      </c>
      <c r="O28" s="4">
        <v>1.03</v>
      </c>
      <c r="P28" s="4" t="s">
        <v>100</v>
      </c>
      <c r="Q28" s="4">
        <v>1.27351866106122E-10</v>
      </c>
      <c r="R28" s="4" t="s">
        <v>55</v>
      </c>
      <c r="S28" s="4">
        <v>1</v>
      </c>
      <c r="T28" s="4" t="s">
        <v>56</v>
      </c>
      <c r="U28" s="4">
        <v>30</v>
      </c>
      <c r="V28" s="4" t="s">
        <v>100</v>
      </c>
      <c r="W28" s="4">
        <v>2.21491635260971E-10</v>
      </c>
      <c r="X28" s="4" t="s">
        <v>56</v>
      </c>
      <c r="Y28" s="4">
        <v>30</v>
      </c>
      <c r="Z28" s="4" t="s">
        <v>100</v>
      </c>
      <c r="AA28" s="4">
        <v>1.27351866106122E-10</v>
      </c>
      <c r="AB28" s="4" t="s">
        <v>100</v>
      </c>
      <c r="AC28" s="4">
        <v>2.21491635260971E-10</v>
      </c>
    </row>
    <row r="29" spans="4:29" ht="12.75">
      <c r="D29" s="4" t="s">
        <v>72</v>
      </c>
      <c r="E29" s="4">
        <v>0.93344</v>
      </c>
      <c r="F29" s="4" t="s">
        <v>7</v>
      </c>
      <c r="G29" s="4">
        <v>2.95991</v>
      </c>
      <c r="L29" s="4" t="s">
        <v>101</v>
      </c>
      <c r="M29" s="4">
        <v>0.01</v>
      </c>
      <c r="N29" s="4" t="s">
        <v>101</v>
      </c>
      <c r="O29" s="4">
        <v>0.01</v>
      </c>
      <c r="P29" s="4" t="s">
        <v>102</v>
      </c>
      <c r="Q29" s="4">
        <v>0.00032</v>
      </c>
      <c r="T29" s="4" t="s">
        <v>55</v>
      </c>
      <c r="U29" s="4">
        <v>350</v>
      </c>
      <c r="V29" s="4" t="s">
        <v>102</v>
      </c>
      <c r="W29" s="4">
        <v>0.00032</v>
      </c>
      <c r="X29" s="4" t="s">
        <v>55</v>
      </c>
      <c r="Y29" s="4">
        <v>350</v>
      </c>
      <c r="Z29" s="4" t="s">
        <v>102</v>
      </c>
      <c r="AA29" s="4">
        <v>0.00032</v>
      </c>
      <c r="AB29" s="4" t="s">
        <v>102</v>
      </c>
      <c r="AC29" s="4">
        <v>0.00032</v>
      </c>
    </row>
    <row r="30" spans="4:29" ht="12.75">
      <c r="D30" s="4" t="s">
        <v>103</v>
      </c>
      <c r="E30" s="4">
        <v>0.39</v>
      </c>
      <c r="F30" s="4" t="s">
        <v>104</v>
      </c>
      <c r="G30" s="4">
        <v>65500</v>
      </c>
      <c r="P30" s="4" t="s">
        <v>105</v>
      </c>
      <c r="Q30" s="4">
        <v>0.00061</v>
      </c>
      <c r="T30" s="4" t="s">
        <v>63</v>
      </c>
      <c r="U30" s="4">
        <v>150000</v>
      </c>
      <c r="V30" s="4" t="s">
        <v>105</v>
      </c>
      <c r="W30" s="4">
        <v>0.00061</v>
      </c>
      <c r="X30" s="4" t="s">
        <v>106</v>
      </c>
      <c r="Y30" s="4">
        <v>1E-09</v>
      </c>
      <c r="Z30" s="4" t="s">
        <v>105</v>
      </c>
      <c r="AA30" s="4">
        <v>0.00061</v>
      </c>
      <c r="AB30" s="4" t="s">
        <v>105</v>
      </c>
      <c r="AC30" s="4">
        <v>0.00061</v>
      </c>
    </row>
    <row r="31" spans="4:29" ht="12.75">
      <c r="D31" s="4" t="s">
        <v>107</v>
      </c>
      <c r="E31" s="4">
        <v>18</v>
      </c>
      <c r="F31" s="4" t="s">
        <v>108</v>
      </c>
      <c r="G31" s="4">
        <v>0.01</v>
      </c>
      <c r="P31" s="4" t="s">
        <v>109</v>
      </c>
      <c r="Q31" s="4">
        <v>2.88291037558913E-10</v>
      </c>
      <c r="T31" s="4" t="s">
        <v>68</v>
      </c>
      <c r="U31" s="4">
        <v>70</v>
      </c>
      <c r="V31" s="4" t="s">
        <v>109</v>
      </c>
      <c r="W31" s="4">
        <v>5.01398646854505E-10</v>
      </c>
      <c r="X31" s="4" t="s">
        <v>68</v>
      </c>
      <c r="Y31" s="4">
        <v>30</v>
      </c>
      <c r="Z31" s="4" t="s">
        <v>109</v>
      </c>
      <c r="AA31" s="4">
        <v>2.88291037558913E-10</v>
      </c>
      <c r="AB31" s="4" t="s">
        <v>109</v>
      </c>
      <c r="AC31" s="4">
        <v>5.01398646854505E-10</v>
      </c>
    </row>
    <row r="32" spans="4:29" ht="12.75">
      <c r="D32" s="4" t="s">
        <v>110</v>
      </c>
      <c r="E32" s="4">
        <v>0.16</v>
      </c>
      <c r="F32" s="4" t="s">
        <v>111</v>
      </c>
      <c r="G32" s="4">
        <v>0.0012</v>
      </c>
      <c r="P32" s="4" t="s">
        <v>112</v>
      </c>
      <c r="Q32" s="4">
        <v>0.00014</v>
      </c>
      <c r="V32" s="4" t="s">
        <v>112</v>
      </c>
      <c r="W32" s="4">
        <v>0.00014</v>
      </c>
      <c r="Z32" s="4" t="s">
        <v>112</v>
      </c>
      <c r="AA32" s="4">
        <v>0.00014</v>
      </c>
      <c r="AB32" s="4" t="s">
        <v>112</v>
      </c>
      <c r="AC32" s="4">
        <v>0.00014</v>
      </c>
    </row>
    <row r="33" spans="4:29" ht="12.75">
      <c r="D33" s="4" t="s">
        <v>113</v>
      </c>
      <c r="E33" s="4">
        <v>2.24</v>
      </c>
      <c r="P33" s="4" t="s">
        <v>114</v>
      </c>
      <c r="Q33" s="4">
        <v>1</v>
      </c>
      <c r="V33" s="4" t="s">
        <v>114</v>
      </c>
      <c r="W33" s="4">
        <v>1</v>
      </c>
      <c r="Z33" s="4" t="s">
        <v>114</v>
      </c>
      <c r="AA33" s="4">
        <v>1</v>
      </c>
      <c r="AB33" s="4" t="s">
        <v>114</v>
      </c>
      <c r="AC33" s="4">
        <v>1</v>
      </c>
    </row>
    <row r="35" spans="1:13" ht="12.75">
      <c r="A35" t="s">
        <v>199</v>
      </c>
      <c r="B35" t="s">
        <v>1</v>
      </c>
      <c r="C35" t="s">
        <v>2</v>
      </c>
      <c r="D35" t="s">
        <v>3</v>
      </c>
      <c r="E35" s="1" t="s">
        <v>200</v>
      </c>
      <c r="F35" t="s">
        <v>3</v>
      </c>
      <c r="G35" s="1" t="s">
        <v>201</v>
      </c>
      <c r="H35" t="s">
        <v>3</v>
      </c>
      <c r="I35" s="1" t="s">
        <v>202</v>
      </c>
      <c r="J35" t="s">
        <v>3</v>
      </c>
      <c r="K35" s="1" t="s">
        <v>203</v>
      </c>
      <c r="L35" t="s">
        <v>3</v>
      </c>
      <c r="M35" s="1" t="s">
        <v>201</v>
      </c>
    </row>
    <row r="36" spans="4:13" ht="12.75">
      <c r="D36" s="2" t="s">
        <v>4</v>
      </c>
      <c r="E36" s="2" t="s">
        <v>204</v>
      </c>
      <c r="F36" s="2" t="s">
        <v>4</v>
      </c>
      <c r="G36" s="2" t="s">
        <v>205</v>
      </c>
      <c r="H36" s="2" t="s">
        <v>4</v>
      </c>
      <c r="I36" s="2" t="s">
        <v>206</v>
      </c>
      <c r="J36" s="2" t="s">
        <v>4</v>
      </c>
      <c r="K36" s="2" t="s">
        <v>207</v>
      </c>
      <c r="L36" s="2" t="s">
        <v>4</v>
      </c>
      <c r="M36" s="2" t="s">
        <v>205</v>
      </c>
    </row>
    <row r="37" spans="4:13" ht="12.75">
      <c r="D37" s="3" t="s">
        <v>208</v>
      </c>
      <c r="E37" s="3">
        <v>3.6692226007045E-14</v>
      </c>
      <c r="F37" s="3" t="s">
        <v>209</v>
      </c>
      <c r="G37" s="3">
        <v>5.95790130897139E-13</v>
      </c>
      <c r="H37" s="3" t="s">
        <v>210</v>
      </c>
      <c r="I37" s="3">
        <v>6.99563819000083</v>
      </c>
      <c r="J37" s="3" t="s">
        <v>211</v>
      </c>
      <c r="K37" s="3">
        <v>0.0184327624138235</v>
      </c>
      <c r="L37" s="3" t="s">
        <v>209</v>
      </c>
      <c r="M37" s="10">
        <v>5.95790130897139E-13</v>
      </c>
    </row>
    <row r="38" spans="4:13" ht="12.75">
      <c r="D38" s="4" t="s">
        <v>212</v>
      </c>
      <c r="E38" s="4">
        <v>3.1375046E-10</v>
      </c>
      <c r="F38" s="4" t="s">
        <v>213</v>
      </c>
      <c r="G38" s="4">
        <v>6.95421146816235E-14</v>
      </c>
      <c r="H38" s="4" t="s">
        <v>214</v>
      </c>
      <c r="I38" s="4">
        <v>6.32482356904184E-13</v>
      </c>
      <c r="J38" s="4" t="s">
        <v>215</v>
      </c>
      <c r="K38" s="4">
        <v>6.99563819000083</v>
      </c>
      <c r="L38" s="4" t="s">
        <v>213</v>
      </c>
      <c r="M38" s="4">
        <v>6.95421146816235E-14</v>
      </c>
    </row>
    <row r="39" spans="4:13" ht="12.75">
      <c r="D39" s="4" t="s">
        <v>216</v>
      </c>
      <c r="E39" s="4">
        <v>0.83</v>
      </c>
      <c r="F39" s="4" t="s">
        <v>217</v>
      </c>
      <c r="G39" s="4">
        <v>5.26248016215516E-13</v>
      </c>
      <c r="H39" s="4" t="s">
        <v>51</v>
      </c>
      <c r="I39" s="4">
        <v>2555</v>
      </c>
      <c r="J39" s="4" t="s">
        <v>218</v>
      </c>
      <c r="K39" s="4">
        <v>0.04</v>
      </c>
      <c r="L39" s="4" t="s">
        <v>217</v>
      </c>
      <c r="M39" s="4">
        <v>5.26248016215516E-13</v>
      </c>
    </row>
    <row r="40" spans="4:13" ht="12.75">
      <c r="D40" s="4" t="s">
        <v>219</v>
      </c>
      <c r="E40" s="4">
        <v>24</v>
      </c>
      <c r="F40" s="4" t="s">
        <v>220</v>
      </c>
      <c r="G40" s="4">
        <v>0</v>
      </c>
      <c r="H40" s="4" t="s">
        <v>221</v>
      </c>
      <c r="I40" s="4">
        <v>0.9</v>
      </c>
      <c r="J40" s="4" t="s">
        <v>222</v>
      </c>
      <c r="K40" s="4">
        <v>0.9</v>
      </c>
      <c r="L40" s="4" t="s">
        <v>220</v>
      </c>
      <c r="M40" s="4">
        <v>0</v>
      </c>
    </row>
    <row r="41" spans="4:13" ht="12.75">
      <c r="D41" s="4" t="s">
        <v>55</v>
      </c>
      <c r="E41" s="4">
        <v>350</v>
      </c>
      <c r="F41" s="4" t="s">
        <v>223</v>
      </c>
      <c r="G41" s="4">
        <v>0</v>
      </c>
      <c r="H41" s="4" t="s">
        <v>224</v>
      </c>
      <c r="I41" s="4">
        <v>0.3</v>
      </c>
      <c r="J41" s="4" t="s">
        <v>225</v>
      </c>
      <c r="K41" s="4">
        <v>0.688</v>
      </c>
      <c r="L41" s="4" t="s">
        <v>223</v>
      </c>
      <c r="M41" s="4">
        <v>0</v>
      </c>
    </row>
    <row r="42" spans="4:13" ht="12.75">
      <c r="D42" s="4" t="s">
        <v>56</v>
      </c>
      <c r="E42" s="4">
        <v>30</v>
      </c>
      <c r="F42" s="4" t="s">
        <v>226</v>
      </c>
      <c r="G42" s="4">
        <v>0</v>
      </c>
      <c r="J42" s="4" t="s">
        <v>56</v>
      </c>
      <c r="K42" s="4">
        <v>1</v>
      </c>
      <c r="L42" s="4" t="s">
        <v>226</v>
      </c>
      <c r="M42" s="4">
        <v>0</v>
      </c>
    </row>
    <row r="43" spans="4:13" ht="12.75">
      <c r="D43" s="4" t="s">
        <v>62</v>
      </c>
      <c r="E43" s="4">
        <v>70</v>
      </c>
      <c r="F43" s="4" t="s">
        <v>227</v>
      </c>
      <c r="G43" s="4">
        <v>0</v>
      </c>
      <c r="J43" s="4" t="s">
        <v>228</v>
      </c>
      <c r="K43" s="4">
        <v>9.4</v>
      </c>
      <c r="L43" s="4" t="s">
        <v>227</v>
      </c>
      <c r="M43" s="4">
        <v>0</v>
      </c>
    </row>
    <row r="44" spans="4:13" ht="12.75">
      <c r="D44" s="4" t="s">
        <v>68</v>
      </c>
      <c r="E44" s="4">
        <v>70</v>
      </c>
      <c r="F44" s="4" t="s">
        <v>229</v>
      </c>
      <c r="G44" s="4">
        <v>0</v>
      </c>
      <c r="J44" s="4" t="s">
        <v>68</v>
      </c>
      <c r="K44" s="4">
        <v>1</v>
      </c>
      <c r="L44" s="4" t="s">
        <v>229</v>
      </c>
      <c r="M44" s="4">
        <v>0</v>
      </c>
    </row>
    <row r="45" spans="6:13" ht="12.75">
      <c r="F45" s="4" t="s">
        <v>230</v>
      </c>
      <c r="G45" s="4">
        <v>0</v>
      </c>
      <c r="L45" s="4" t="s">
        <v>230</v>
      </c>
      <c r="M45" s="4">
        <v>0</v>
      </c>
    </row>
    <row r="46" spans="6:13" ht="12.75">
      <c r="F46" s="4" t="s">
        <v>231</v>
      </c>
      <c r="G46" s="4">
        <v>0</v>
      </c>
      <c r="L46" s="4" t="s">
        <v>231</v>
      </c>
      <c r="M46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3"/>
  <sheetViews>
    <sheetView zoomScale="85" zoomScaleNormal="85" zoomScalePageLayoutView="0" workbookViewId="0" topLeftCell="A1">
      <selection activeCell="I33" sqref="I33"/>
    </sheetView>
  </sheetViews>
  <sheetFormatPr defaultColWidth="9.140625" defaultRowHeight="12.75"/>
  <cols>
    <col min="6" max="6" width="16.00390625" style="0" customWidth="1"/>
    <col min="8" max="8" width="16.00390625" style="0" customWidth="1"/>
    <col min="10" max="10" width="16.00390625" style="0" customWidth="1"/>
    <col min="12" max="12" width="16.00390625" style="0" customWidth="1"/>
    <col min="14" max="14" width="16.00390625" style="0" customWidth="1"/>
    <col min="16" max="16" width="16.00390625" style="0" customWidth="1"/>
    <col min="18" max="18" width="16.00390625" style="0" customWidth="1"/>
    <col min="20" max="20" width="16.00390625" style="0" customWidth="1"/>
    <col min="22" max="22" width="16.00390625" style="0" customWidth="1"/>
    <col min="24" max="24" width="16.00390625" style="0" customWidth="1"/>
    <col min="26" max="26" width="16.00390625" style="0" customWidth="1"/>
    <col min="28" max="28" width="16.00390625" style="0" customWidth="1"/>
  </cols>
  <sheetData>
    <row r="1" spans="6:8" ht="12.75">
      <c r="F1" t="s">
        <v>232</v>
      </c>
      <c r="G1" t="s">
        <v>233</v>
      </c>
      <c r="H1" t="s">
        <v>234</v>
      </c>
    </row>
    <row r="3" spans="5:10" ht="12.75">
      <c r="E3" s="2"/>
      <c r="F3" s="6" t="s">
        <v>235</v>
      </c>
      <c r="G3" s="5">
        <f>Z12</f>
        <v>6.49059737028486E-13</v>
      </c>
      <c r="H3" s="6" t="s">
        <v>236</v>
      </c>
      <c r="I3" s="5">
        <f>G3*1000000000</f>
        <v>0.000649059737028486</v>
      </c>
      <c r="J3" t="s">
        <v>237</v>
      </c>
    </row>
    <row r="4" spans="5:10" ht="12.75">
      <c r="E4" s="3"/>
      <c r="F4" t="s">
        <v>238</v>
      </c>
      <c r="G4" s="5">
        <f>X26</f>
        <v>1.21982657064597E-12</v>
      </c>
      <c r="H4" s="6" t="s">
        <v>236</v>
      </c>
      <c r="I4" s="5">
        <f>G4*1000000000</f>
        <v>0.00121982657064597</v>
      </c>
      <c r="J4" t="s">
        <v>237</v>
      </c>
    </row>
    <row r="5" spans="5:10" ht="12.75">
      <c r="E5" s="4"/>
      <c r="F5" s="6" t="s">
        <v>239</v>
      </c>
      <c r="G5" s="5">
        <f>CP38+CL38+CH38+CD38+BZ38</f>
        <v>0</v>
      </c>
      <c r="H5" s="6" t="s">
        <v>236</v>
      </c>
      <c r="I5" s="5">
        <f>G5*1000000000</f>
        <v>0</v>
      </c>
      <c r="J5" t="s">
        <v>237</v>
      </c>
    </row>
    <row r="6" spans="5:11" ht="12.75">
      <c r="E6" s="4"/>
      <c r="F6" t="s">
        <v>240</v>
      </c>
      <c r="G6" s="7">
        <f>G3+G4+G5</f>
        <v>1.8688863076744557E-12</v>
      </c>
      <c r="H6" s="6" t="s">
        <v>236</v>
      </c>
      <c r="I6" s="5">
        <f>G6*1000000000</f>
        <v>0.0018688863076744557</v>
      </c>
      <c r="J6" t="s">
        <v>237</v>
      </c>
      <c r="K6" s="8">
        <f>I6/2</f>
        <v>0.0009344431538372279</v>
      </c>
    </row>
    <row r="7" spans="5:11" ht="12.75">
      <c r="E7" s="4"/>
      <c r="K7" s="9">
        <f>I6+0.9</f>
        <v>0.9018688863076745</v>
      </c>
    </row>
    <row r="8" ht="12.75">
      <c r="E8" s="4"/>
    </row>
    <row r="10" spans="1:28" ht="12.75">
      <c r="A10" t="s">
        <v>0</v>
      </c>
      <c r="B10" t="s">
        <v>8</v>
      </c>
      <c r="C10" t="s">
        <v>1</v>
      </c>
      <c r="D10" t="s">
        <v>2</v>
      </c>
      <c r="E10" t="s">
        <v>3</v>
      </c>
      <c r="F10" s="1" t="s">
        <v>9</v>
      </c>
      <c r="G10" t="s">
        <v>3</v>
      </c>
      <c r="H10" s="1" t="s">
        <v>10</v>
      </c>
      <c r="I10" t="s">
        <v>3</v>
      </c>
      <c r="J10" s="1" t="s">
        <v>11</v>
      </c>
      <c r="K10" t="s">
        <v>3</v>
      </c>
      <c r="L10" s="1" t="s">
        <v>12</v>
      </c>
      <c r="M10" t="s">
        <v>3</v>
      </c>
      <c r="N10" s="1" t="s">
        <v>13</v>
      </c>
      <c r="O10" t="s">
        <v>3</v>
      </c>
      <c r="P10" s="1" t="s">
        <v>14</v>
      </c>
      <c r="Q10" t="s">
        <v>3</v>
      </c>
      <c r="R10" s="1" t="s">
        <v>243</v>
      </c>
      <c r="S10" t="s">
        <v>3</v>
      </c>
      <c r="T10" s="1" t="s">
        <v>16</v>
      </c>
      <c r="U10" t="s">
        <v>3</v>
      </c>
      <c r="V10" s="1" t="s">
        <v>17</v>
      </c>
      <c r="W10" t="s">
        <v>3</v>
      </c>
      <c r="X10" s="1" t="s">
        <v>18</v>
      </c>
      <c r="Y10" t="s">
        <v>3</v>
      </c>
      <c r="Z10" s="1" t="s">
        <v>16</v>
      </c>
      <c r="AA10" t="s">
        <v>3</v>
      </c>
      <c r="AB10" s="1" t="s">
        <v>19</v>
      </c>
    </row>
    <row r="11" spans="5:28" ht="12.75">
      <c r="E11" s="2" t="s">
        <v>4</v>
      </c>
      <c r="F11" s="2" t="s">
        <v>20</v>
      </c>
      <c r="G11" s="2" t="s">
        <v>4</v>
      </c>
      <c r="H11" s="2" t="s">
        <v>21</v>
      </c>
      <c r="I11" s="2" t="s">
        <v>4</v>
      </c>
      <c r="J11" s="2" t="s">
        <v>22</v>
      </c>
      <c r="K11" s="2" t="s">
        <v>4</v>
      </c>
      <c r="L11" s="2" t="s">
        <v>23</v>
      </c>
      <c r="M11" s="2" t="s">
        <v>4</v>
      </c>
      <c r="N11" s="2" t="s">
        <v>24</v>
      </c>
      <c r="O11" s="2" t="s">
        <v>4</v>
      </c>
      <c r="P11" s="2" t="s">
        <v>25</v>
      </c>
      <c r="Q11" s="2" t="s">
        <v>4</v>
      </c>
      <c r="R11" s="2" t="s">
        <v>242</v>
      </c>
      <c r="S11" s="2" t="s">
        <v>4</v>
      </c>
      <c r="T11" s="2" t="s">
        <v>27</v>
      </c>
      <c r="U11" s="2" t="s">
        <v>4</v>
      </c>
      <c r="V11" s="2" t="s">
        <v>28</v>
      </c>
      <c r="W11" s="2" t="s">
        <v>4</v>
      </c>
      <c r="X11" s="2" t="s">
        <v>29</v>
      </c>
      <c r="Y11" s="2" t="s">
        <v>4</v>
      </c>
      <c r="Z11" s="2" t="s">
        <v>27</v>
      </c>
      <c r="AA11" s="2" t="s">
        <v>4</v>
      </c>
      <c r="AB11" s="2" t="s">
        <v>30</v>
      </c>
    </row>
    <row r="12" spans="5:28" ht="12.75">
      <c r="E12" s="3" t="s">
        <v>31</v>
      </c>
      <c r="F12" s="3">
        <v>2.47360716666667E-09</v>
      </c>
      <c r="G12" s="3" t="s">
        <v>32</v>
      </c>
      <c r="H12" s="3">
        <v>1.73500992125797E-05</v>
      </c>
      <c r="I12" s="3" t="s">
        <v>33</v>
      </c>
      <c r="J12" s="3">
        <v>3.40576021580268E-05</v>
      </c>
      <c r="K12" s="3" t="s">
        <v>34</v>
      </c>
      <c r="L12" s="3">
        <v>0.000351429869991694</v>
      </c>
      <c r="M12" s="3" t="s">
        <v>35</v>
      </c>
      <c r="N12" s="3">
        <v>0.0304028375713623</v>
      </c>
      <c r="O12" s="3" t="s">
        <v>36</v>
      </c>
      <c r="P12" s="3">
        <v>4.86794802771364E-08</v>
      </c>
      <c r="Q12" s="3" t="s">
        <v>37</v>
      </c>
      <c r="R12" s="3">
        <v>2.79894211222246E-08</v>
      </c>
      <c r="S12" s="3" t="s">
        <v>38</v>
      </c>
      <c r="T12" s="3">
        <v>3.73192281629661E-13</v>
      </c>
      <c r="U12" s="3" t="s">
        <v>39</v>
      </c>
      <c r="V12" s="3">
        <v>150000</v>
      </c>
      <c r="W12" s="3" t="s">
        <v>40</v>
      </c>
      <c r="X12" s="3">
        <v>4.60100073242048E-09</v>
      </c>
      <c r="Y12" s="3" t="s">
        <v>38</v>
      </c>
      <c r="Z12" s="3">
        <v>6.49059737028486E-13</v>
      </c>
      <c r="AA12" s="3" t="s">
        <v>41</v>
      </c>
      <c r="AB12" s="3">
        <v>0.000622386049205397</v>
      </c>
    </row>
    <row r="13" spans="5:28" ht="12.75">
      <c r="E13" s="4" t="s">
        <v>5</v>
      </c>
      <c r="F13" s="4">
        <v>1.06E-10</v>
      </c>
      <c r="G13" s="4" t="s">
        <v>42</v>
      </c>
      <c r="H13" s="4">
        <v>8.1</v>
      </c>
      <c r="I13" s="4" t="s">
        <v>43</v>
      </c>
      <c r="J13" s="4">
        <v>81</v>
      </c>
      <c r="K13" s="4" t="s">
        <v>44</v>
      </c>
      <c r="L13" s="4">
        <v>31536000</v>
      </c>
      <c r="M13" s="4" t="s">
        <v>45</v>
      </c>
      <c r="N13" s="4">
        <v>0.03</v>
      </c>
      <c r="O13" s="4" t="s">
        <v>46</v>
      </c>
      <c r="P13" s="4">
        <v>2.47360716666667E-09</v>
      </c>
      <c r="Q13" s="4" t="s">
        <v>46</v>
      </c>
      <c r="R13" s="4">
        <v>2.47360716666667E-09</v>
      </c>
      <c r="S13" s="4" t="s">
        <v>37</v>
      </c>
      <c r="T13" s="4">
        <v>2.79894211222246E-08</v>
      </c>
      <c r="U13" s="4" t="s">
        <v>47</v>
      </c>
      <c r="V13" s="4">
        <v>150000</v>
      </c>
      <c r="W13" s="4" t="s">
        <v>48</v>
      </c>
      <c r="X13" s="4">
        <v>3.73192281629661E-13</v>
      </c>
      <c r="Y13" s="4" t="s">
        <v>37</v>
      </c>
      <c r="Z13" s="4">
        <v>4.86794802771364E-08</v>
      </c>
      <c r="AA13" s="4" t="s">
        <v>48</v>
      </c>
      <c r="AB13" s="4">
        <v>6.49059737028486E-13</v>
      </c>
    </row>
    <row r="14" spans="5:28" ht="12.75">
      <c r="E14" s="4" t="s">
        <v>49</v>
      </c>
      <c r="F14" s="4">
        <v>10</v>
      </c>
      <c r="G14" s="4" t="s">
        <v>50</v>
      </c>
      <c r="H14" s="4">
        <v>0.2</v>
      </c>
      <c r="I14" s="4" t="s">
        <v>48</v>
      </c>
      <c r="J14" s="4">
        <v>0</v>
      </c>
      <c r="K14" s="4" t="s">
        <v>51</v>
      </c>
      <c r="L14" s="4">
        <v>3.29E-05</v>
      </c>
      <c r="M14" s="4" t="s">
        <v>52</v>
      </c>
      <c r="N14" s="4">
        <v>0</v>
      </c>
      <c r="O14" s="4" t="s">
        <v>53</v>
      </c>
      <c r="P14" s="4">
        <v>0.0304028375713623</v>
      </c>
      <c r="Q14" s="4" t="s">
        <v>53</v>
      </c>
      <c r="R14" s="4">
        <v>0.0304028375713623</v>
      </c>
      <c r="S14" s="4" t="s">
        <v>54</v>
      </c>
      <c r="T14" s="4">
        <v>0.0002</v>
      </c>
      <c r="U14" s="4" t="s">
        <v>55</v>
      </c>
      <c r="V14" s="4">
        <v>1</v>
      </c>
      <c r="W14" s="4" t="s">
        <v>56</v>
      </c>
      <c r="X14" s="4">
        <v>6</v>
      </c>
      <c r="Y14" s="4" t="s">
        <v>54</v>
      </c>
      <c r="Z14" s="4">
        <v>0.0002</v>
      </c>
      <c r="AA14" s="4" t="s">
        <v>56</v>
      </c>
      <c r="AB14" s="4">
        <v>6</v>
      </c>
    </row>
    <row r="15" spans="5:28" ht="12.75">
      <c r="E15" s="4" t="s">
        <v>57</v>
      </c>
      <c r="F15" s="4">
        <v>1.2</v>
      </c>
      <c r="G15" s="4" t="s">
        <v>49</v>
      </c>
      <c r="H15" s="4">
        <v>10</v>
      </c>
      <c r="I15" s="4" t="s">
        <v>42</v>
      </c>
      <c r="J15" s="4">
        <v>8.1</v>
      </c>
      <c r="K15" s="4" t="s">
        <v>49</v>
      </c>
      <c r="L15" s="4">
        <v>10</v>
      </c>
      <c r="M15" s="4" t="s">
        <v>32</v>
      </c>
      <c r="N15" s="4">
        <v>1.73500992125797E-05</v>
      </c>
      <c r="O15" s="4" t="s">
        <v>58</v>
      </c>
      <c r="P15" s="4">
        <v>30</v>
      </c>
      <c r="Q15" s="4" t="s">
        <v>58</v>
      </c>
      <c r="R15" s="4">
        <v>30</v>
      </c>
      <c r="S15" s="4" t="s">
        <v>59</v>
      </c>
      <c r="T15" s="4">
        <v>1</v>
      </c>
      <c r="W15" s="4" t="s">
        <v>55</v>
      </c>
      <c r="X15" s="4">
        <v>350</v>
      </c>
      <c r="Y15" s="4" t="s">
        <v>59</v>
      </c>
      <c r="Z15" s="4">
        <v>1</v>
      </c>
      <c r="AA15" s="4" t="s">
        <v>55</v>
      </c>
      <c r="AB15" s="4">
        <v>350</v>
      </c>
    </row>
    <row r="16" spans="5:28" ht="12.75">
      <c r="E16" s="4" t="s">
        <v>6</v>
      </c>
      <c r="F16" s="4">
        <v>0.664</v>
      </c>
      <c r="G16" s="4" t="s">
        <v>60</v>
      </c>
      <c r="H16" s="4">
        <v>38904.51</v>
      </c>
      <c r="I16" s="4" t="s">
        <v>61</v>
      </c>
      <c r="J16" s="4">
        <v>57</v>
      </c>
      <c r="K16" s="4" t="s">
        <v>60</v>
      </c>
      <c r="L16" s="4">
        <v>38904.51</v>
      </c>
      <c r="M16" s="4" t="s">
        <v>33</v>
      </c>
      <c r="N16" s="4">
        <v>3.40576021580268E-05</v>
      </c>
      <c r="Q16" s="4" t="s">
        <v>67</v>
      </c>
      <c r="R16" s="4">
        <v>0</v>
      </c>
      <c r="S16" s="4" t="s">
        <v>62</v>
      </c>
      <c r="T16" s="4">
        <v>15</v>
      </c>
      <c r="W16" s="4" t="s">
        <v>63</v>
      </c>
      <c r="X16" s="4">
        <v>150000</v>
      </c>
      <c r="Y16" s="4" t="s">
        <v>62</v>
      </c>
      <c r="Z16" s="4">
        <v>15</v>
      </c>
      <c r="AA16" s="4" t="s">
        <v>64</v>
      </c>
      <c r="AB16" s="4">
        <v>1E-09</v>
      </c>
    </row>
    <row r="17" spans="5:28" ht="12.75">
      <c r="E17" s="4" t="s">
        <v>65</v>
      </c>
      <c r="F17" s="4">
        <v>0.93344</v>
      </c>
      <c r="G17" s="4" t="s">
        <v>57</v>
      </c>
      <c r="H17" s="4">
        <v>1.2</v>
      </c>
      <c r="I17" s="4" t="s">
        <v>50</v>
      </c>
      <c r="J17" s="4">
        <v>0.2</v>
      </c>
      <c r="K17" s="4" t="s">
        <v>66</v>
      </c>
      <c r="L17" s="4">
        <v>8.205E-05</v>
      </c>
      <c r="M17" s="4" t="s">
        <v>34</v>
      </c>
      <c r="N17" s="4">
        <v>0.000351429869991694</v>
      </c>
      <c r="W17" s="4" t="s">
        <v>68</v>
      </c>
      <c r="X17" s="4">
        <v>70</v>
      </c>
      <c r="AA17" s="4" t="s">
        <v>68</v>
      </c>
      <c r="AB17" s="4">
        <v>6</v>
      </c>
    </row>
    <row r="18" spans="5:12" ht="12.75">
      <c r="E18" s="4" t="s">
        <v>69</v>
      </c>
      <c r="F18" s="4">
        <v>1.86687</v>
      </c>
      <c r="I18" s="4" t="s">
        <v>49</v>
      </c>
      <c r="J18" s="4">
        <v>10</v>
      </c>
      <c r="K18" s="4" t="s">
        <v>70</v>
      </c>
      <c r="L18" s="4">
        <v>285</v>
      </c>
    </row>
    <row r="19" spans="5:12" ht="12.75">
      <c r="E19" s="4" t="s">
        <v>72</v>
      </c>
      <c r="F19" s="4">
        <v>0.93344</v>
      </c>
      <c r="I19" s="4" t="s">
        <v>57</v>
      </c>
      <c r="J19" s="4">
        <v>1.2</v>
      </c>
      <c r="K19" s="4" t="s">
        <v>57</v>
      </c>
      <c r="L19" s="4">
        <v>1.2</v>
      </c>
    </row>
    <row r="20" spans="5:12" ht="12.75">
      <c r="E20" s="4" t="s">
        <v>73</v>
      </c>
      <c r="F20" s="4">
        <v>1.86687</v>
      </c>
      <c r="I20" s="4" t="s">
        <v>60</v>
      </c>
      <c r="J20" s="4">
        <v>38904.51</v>
      </c>
      <c r="K20" s="4" t="s">
        <v>74</v>
      </c>
      <c r="L20" s="4">
        <v>0.104</v>
      </c>
    </row>
    <row r="21" spans="11:12" ht="12.75">
      <c r="K21" s="4" t="s">
        <v>75</v>
      </c>
      <c r="L21" s="4">
        <v>2.7</v>
      </c>
    </row>
    <row r="22" spans="11:12" ht="12.75">
      <c r="K22" s="4" t="s">
        <v>50</v>
      </c>
      <c r="L22" s="4">
        <v>0.2</v>
      </c>
    </row>
    <row r="24" spans="1:26" ht="12.75">
      <c r="A24" t="s">
        <v>0</v>
      </c>
      <c r="B24" t="s">
        <v>76</v>
      </c>
      <c r="C24" t="s">
        <v>1</v>
      </c>
      <c r="D24" t="s">
        <v>2</v>
      </c>
      <c r="E24" t="s">
        <v>3</v>
      </c>
      <c r="F24" s="1" t="s">
        <v>77</v>
      </c>
      <c r="G24" t="s">
        <v>3</v>
      </c>
      <c r="H24" s="1" t="s">
        <v>78</v>
      </c>
      <c r="I24" t="s">
        <v>3</v>
      </c>
      <c r="J24" s="1" t="s">
        <v>79</v>
      </c>
      <c r="K24" t="s">
        <v>3</v>
      </c>
      <c r="L24" s="1" t="s">
        <v>79</v>
      </c>
      <c r="M24" t="s">
        <v>3</v>
      </c>
      <c r="N24" s="1" t="s">
        <v>80</v>
      </c>
      <c r="O24" t="s">
        <v>3</v>
      </c>
      <c r="P24" s="1" t="s">
        <v>80</v>
      </c>
      <c r="Q24" t="s">
        <v>3</v>
      </c>
      <c r="R24" s="1" t="s">
        <v>81</v>
      </c>
      <c r="S24" t="s">
        <v>3</v>
      </c>
      <c r="T24" s="1" t="s">
        <v>17</v>
      </c>
      <c r="U24" t="s">
        <v>3</v>
      </c>
      <c r="V24" s="1" t="s">
        <v>18</v>
      </c>
      <c r="W24" t="s">
        <v>3</v>
      </c>
      <c r="X24" s="1" t="s">
        <v>81</v>
      </c>
      <c r="Y24" t="s">
        <v>3</v>
      </c>
      <c r="Z24" s="1" t="s">
        <v>19</v>
      </c>
    </row>
    <row r="25" spans="5:26" ht="12.75">
      <c r="E25" s="2" t="s">
        <v>4</v>
      </c>
      <c r="F25" s="2" t="s">
        <v>82</v>
      </c>
      <c r="G25" s="2" t="s">
        <v>4</v>
      </c>
      <c r="H25" s="2" t="s">
        <v>83</v>
      </c>
      <c r="I25" s="2" t="s">
        <v>4</v>
      </c>
      <c r="J25" s="2" t="s">
        <v>84</v>
      </c>
      <c r="K25" s="2" t="s">
        <v>4</v>
      </c>
      <c r="L25" s="2" t="s">
        <v>84</v>
      </c>
      <c r="M25" s="2" t="s">
        <v>4</v>
      </c>
      <c r="N25" s="2" t="s">
        <v>85</v>
      </c>
      <c r="O25" s="2" t="s">
        <v>4</v>
      </c>
      <c r="P25" s="2" t="s">
        <v>85</v>
      </c>
      <c r="Q25" s="2" t="s">
        <v>4</v>
      </c>
      <c r="R25" s="2" t="s">
        <v>86</v>
      </c>
      <c r="S25" s="2" t="s">
        <v>4</v>
      </c>
      <c r="T25" s="2" t="s">
        <v>28</v>
      </c>
      <c r="U25" s="2" t="s">
        <v>4</v>
      </c>
      <c r="V25" s="2" t="s">
        <v>87</v>
      </c>
      <c r="W25" s="2" t="s">
        <v>4</v>
      </c>
      <c r="X25" s="2" t="s">
        <v>86</v>
      </c>
      <c r="Y25" s="2" t="s">
        <v>4</v>
      </c>
      <c r="Z25" s="2" t="s">
        <v>30</v>
      </c>
    </row>
    <row r="26" spans="5:26" ht="12.75">
      <c r="E26" s="3" t="s">
        <v>88</v>
      </c>
      <c r="F26" s="3">
        <v>6.67739452644777E-10</v>
      </c>
      <c r="G26" s="3" t="s">
        <v>89</v>
      </c>
      <c r="H26" s="3">
        <v>1.13713625052667E-10</v>
      </c>
      <c r="I26" s="3" t="s">
        <v>90</v>
      </c>
      <c r="J26" s="3">
        <v>1.27351866106122E-10</v>
      </c>
      <c r="K26" s="3" t="s">
        <v>91</v>
      </c>
      <c r="L26" s="3">
        <v>2.21491635260971E-10</v>
      </c>
      <c r="M26" s="3" t="s">
        <v>90</v>
      </c>
      <c r="N26" s="3">
        <v>2.88291037558913E-10</v>
      </c>
      <c r="O26" s="3" t="s">
        <v>91</v>
      </c>
      <c r="P26" s="3">
        <v>5.01398646854505E-10</v>
      </c>
      <c r="Q26" s="3" t="s">
        <v>92</v>
      </c>
      <c r="R26" s="3">
        <v>9.57114544526479E-13</v>
      </c>
      <c r="S26" s="3" t="s">
        <v>93</v>
      </c>
      <c r="T26" s="3">
        <v>150000</v>
      </c>
      <c r="U26" s="3" t="s">
        <v>94</v>
      </c>
      <c r="V26" s="3">
        <v>1.18000423297785E-08</v>
      </c>
      <c r="W26" s="3" t="s">
        <v>95</v>
      </c>
      <c r="X26" s="3">
        <v>1.21982657064597E-12</v>
      </c>
      <c r="Y26" s="3" t="s">
        <v>96</v>
      </c>
      <c r="Z26" s="3">
        <v>0.00116969671157833</v>
      </c>
    </row>
    <row r="27" spans="5:26" ht="12.75">
      <c r="E27" s="4" t="s">
        <v>5</v>
      </c>
      <c r="F27" s="4">
        <v>1.06E-10</v>
      </c>
      <c r="G27" s="4" t="s">
        <v>5</v>
      </c>
      <c r="H27" s="4">
        <v>1.06E-10</v>
      </c>
      <c r="I27" s="4" t="s">
        <v>37</v>
      </c>
      <c r="J27" s="4">
        <v>2.79894211222246E-08</v>
      </c>
      <c r="K27" s="4" t="s">
        <v>37</v>
      </c>
      <c r="L27" s="4">
        <v>4.86794802771364E-08</v>
      </c>
      <c r="M27" s="4" t="s">
        <v>37</v>
      </c>
      <c r="N27" s="4">
        <v>2.79894211222246E-08</v>
      </c>
      <c r="O27" s="4" t="s">
        <v>37</v>
      </c>
      <c r="P27" s="4">
        <v>4.86794802771364E-08</v>
      </c>
      <c r="Q27" s="4" t="s">
        <v>88</v>
      </c>
      <c r="R27" s="4">
        <v>6.67739452644777E-10</v>
      </c>
      <c r="S27" s="4" t="s">
        <v>47</v>
      </c>
      <c r="T27" s="4">
        <v>150000</v>
      </c>
      <c r="U27" s="4" t="s">
        <v>48</v>
      </c>
      <c r="V27" s="4">
        <v>9.57114544526479E-13</v>
      </c>
      <c r="W27" s="4" t="s">
        <v>88</v>
      </c>
      <c r="X27" s="4">
        <v>6.67739452644777E-10</v>
      </c>
      <c r="Y27" s="4" t="s">
        <v>97</v>
      </c>
      <c r="Z27" s="4">
        <v>1.21982657064597E-12</v>
      </c>
    </row>
    <row r="28" spans="5:26" ht="12.75">
      <c r="E28" s="4" t="s">
        <v>6</v>
      </c>
      <c r="F28" s="4">
        <v>0.664</v>
      </c>
      <c r="G28" s="4" t="s">
        <v>6</v>
      </c>
      <c r="H28" s="4">
        <v>0.664</v>
      </c>
      <c r="I28" s="4" t="s">
        <v>98</v>
      </c>
      <c r="J28" s="4">
        <v>0.00455</v>
      </c>
      <c r="K28" s="4" t="s">
        <v>98</v>
      </c>
      <c r="L28" s="4">
        <v>0.00455</v>
      </c>
      <c r="M28" s="4" t="s">
        <v>99</v>
      </c>
      <c r="N28" s="4">
        <v>1.03</v>
      </c>
      <c r="O28" s="4" t="s">
        <v>99</v>
      </c>
      <c r="P28" s="4">
        <v>1.03</v>
      </c>
      <c r="Q28" s="4" t="s">
        <v>100</v>
      </c>
      <c r="R28" s="4">
        <v>1.27351866106122E-10</v>
      </c>
      <c r="S28" s="4" t="s">
        <v>55</v>
      </c>
      <c r="T28" s="4">
        <v>1</v>
      </c>
      <c r="U28" s="4" t="s">
        <v>56</v>
      </c>
      <c r="V28" s="4">
        <v>6</v>
      </c>
      <c r="W28" s="4" t="s">
        <v>100</v>
      </c>
      <c r="X28" s="4">
        <v>2.21491635260971E-10</v>
      </c>
      <c r="Y28" s="4" t="s">
        <v>56</v>
      </c>
      <c r="Z28" s="4">
        <v>6</v>
      </c>
    </row>
    <row r="29" spans="5:26" ht="12.75">
      <c r="E29" s="4" t="s">
        <v>72</v>
      </c>
      <c r="F29" s="4">
        <v>0.93344</v>
      </c>
      <c r="G29" s="4" t="s">
        <v>7</v>
      </c>
      <c r="H29" s="4">
        <v>2.95991</v>
      </c>
      <c r="M29" s="4" t="s">
        <v>101</v>
      </c>
      <c r="N29" s="4">
        <v>0.01</v>
      </c>
      <c r="O29" s="4" t="s">
        <v>101</v>
      </c>
      <c r="P29" s="4">
        <v>0.01</v>
      </c>
      <c r="Q29" s="4" t="s">
        <v>102</v>
      </c>
      <c r="R29" s="4">
        <v>0.00077</v>
      </c>
      <c r="U29" s="4" t="s">
        <v>55</v>
      </c>
      <c r="V29" s="4">
        <v>350</v>
      </c>
      <c r="W29" s="4" t="s">
        <v>102</v>
      </c>
      <c r="X29" s="4">
        <v>0.00077</v>
      </c>
      <c r="Y29" s="4" t="s">
        <v>55</v>
      </c>
      <c r="Z29" s="4">
        <v>350</v>
      </c>
    </row>
    <row r="30" spans="5:26" ht="12.75">
      <c r="E30" s="4" t="s">
        <v>103</v>
      </c>
      <c r="F30" s="4">
        <v>0.39</v>
      </c>
      <c r="G30" s="4" t="s">
        <v>104</v>
      </c>
      <c r="H30" s="4">
        <v>65500</v>
      </c>
      <c r="Q30" s="4" t="s">
        <v>105</v>
      </c>
      <c r="R30" s="4">
        <v>0.0015</v>
      </c>
      <c r="U30" s="4" t="s">
        <v>63</v>
      </c>
      <c r="V30" s="4">
        <v>150000</v>
      </c>
      <c r="W30" s="4" t="s">
        <v>105</v>
      </c>
      <c r="X30" s="4">
        <v>0.0015</v>
      </c>
      <c r="Y30" s="4" t="s">
        <v>106</v>
      </c>
      <c r="Z30" s="4">
        <v>1E-09</v>
      </c>
    </row>
    <row r="31" spans="5:26" ht="12.75">
      <c r="E31" s="4" t="s">
        <v>107</v>
      </c>
      <c r="F31" s="4">
        <v>18</v>
      </c>
      <c r="G31" s="4" t="s">
        <v>108</v>
      </c>
      <c r="H31" s="4">
        <v>0.01</v>
      </c>
      <c r="Q31" s="4" t="s">
        <v>109</v>
      </c>
      <c r="R31" s="4">
        <v>2.88291037558913E-10</v>
      </c>
      <c r="U31" s="4" t="s">
        <v>68</v>
      </c>
      <c r="V31" s="4">
        <v>70</v>
      </c>
      <c r="W31" s="4" t="s">
        <v>109</v>
      </c>
      <c r="X31" s="4">
        <v>5.01398646854505E-10</v>
      </c>
      <c r="Y31" s="4" t="s">
        <v>68</v>
      </c>
      <c r="Z31" s="4">
        <v>6</v>
      </c>
    </row>
    <row r="32" spans="5:24" ht="12.75">
      <c r="E32" s="4" t="s">
        <v>110</v>
      </c>
      <c r="F32" s="4">
        <v>0.16</v>
      </c>
      <c r="G32" s="4" t="s">
        <v>111</v>
      </c>
      <c r="H32" s="4">
        <v>0.0012</v>
      </c>
      <c r="Q32" s="4" t="s">
        <v>112</v>
      </c>
      <c r="R32" s="4">
        <v>0.00023</v>
      </c>
      <c r="W32" s="4" t="s">
        <v>112</v>
      </c>
      <c r="X32" s="4">
        <v>0.00023</v>
      </c>
    </row>
    <row r="33" spans="5:24" ht="12.75">
      <c r="E33" s="4" t="s">
        <v>113</v>
      </c>
      <c r="F33" s="4">
        <v>2.24</v>
      </c>
      <c r="Q33" s="4" t="s">
        <v>114</v>
      </c>
      <c r="R33" s="4">
        <v>1</v>
      </c>
      <c r="W33" s="4" t="s">
        <v>114</v>
      </c>
      <c r="X33" s="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25">
      <selection activeCell="C65" sqref="C65"/>
    </sheetView>
  </sheetViews>
  <sheetFormatPr defaultColWidth="9.140625" defaultRowHeight="12.75"/>
  <cols>
    <col min="1" max="1" width="15.8515625" style="11" bestFit="1" customWidth="1"/>
    <col min="2" max="2" width="65.8515625" style="11" bestFit="1" customWidth="1"/>
    <col min="3" max="3" width="12.00390625" style="11" bestFit="1" customWidth="1"/>
    <col min="4" max="16384" width="9.140625" style="11" customWidth="1"/>
  </cols>
  <sheetData>
    <row r="1" spans="1:4" s="12" customFormat="1" ht="12">
      <c r="A1" s="12" t="s">
        <v>244</v>
      </c>
      <c r="B1" s="12" t="s">
        <v>245</v>
      </c>
      <c r="C1" s="12" t="s">
        <v>246</v>
      </c>
      <c r="D1" s="12" t="s">
        <v>247</v>
      </c>
    </row>
    <row r="2" spans="1:4" ht="12">
      <c r="A2" s="11" t="s">
        <v>248</v>
      </c>
      <c r="B2" s="11" t="s">
        <v>249</v>
      </c>
      <c r="C2" s="11">
        <v>1</v>
      </c>
      <c r="D2" s="11" t="s">
        <v>250</v>
      </c>
    </row>
    <row r="3" spans="1:4" ht="12">
      <c r="A3" s="11" t="s">
        <v>251</v>
      </c>
      <c r="B3" s="11" t="s">
        <v>252</v>
      </c>
      <c r="C3" s="11">
        <v>9.4</v>
      </c>
      <c r="D3" s="11" t="s">
        <v>253</v>
      </c>
    </row>
    <row r="4" spans="1:4" ht="12">
      <c r="A4" s="11" t="s">
        <v>254</v>
      </c>
      <c r="B4" s="11" t="s">
        <v>255</v>
      </c>
      <c r="C4" s="11">
        <v>1</v>
      </c>
      <c r="D4" s="11" t="s">
        <v>250</v>
      </c>
    </row>
    <row r="5" spans="1:4" ht="12">
      <c r="A5" s="11" t="s">
        <v>256</v>
      </c>
      <c r="B5" s="11" t="s">
        <v>257</v>
      </c>
      <c r="C5" s="11">
        <v>24</v>
      </c>
      <c r="D5" s="11" t="s">
        <v>258</v>
      </c>
    </row>
    <row r="6" spans="1:4" ht="12">
      <c r="A6" s="11" t="s">
        <v>259</v>
      </c>
      <c r="B6" s="11" t="s">
        <v>260</v>
      </c>
      <c r="C6" s="11">
        <v>0.83</v>
      </c>
      <c r="D6" s="11" t="s">
        <v>261</v>
      </c>
    </row>
    <row r="7" spans="1:4" ht="12">
      <c r="A7" s="11" t="s">
        <v>262</v>
      </c>
      <c r="B7" s="11" t="s">
        <v>263</v>
      </c>
      <c r="C7" s="11">
        <v>0.688</v>
      </c>
      <c r="D7" s="11" t="s">
        <v>264</v>
      </c>
    </row>
    <row r="8" spans="1:4" ht="12">
      <c r="A8" s="11" t="s">
        <v>265</v>
      </c>
      <c r="B8" s="11" t="s">
        <v>266</v>
      </c>
      <c r="C8" s="11">
        <v>0.9</v>
      </c>
      <c r="D8" s="11" t="s">
        <v>267</v>
      </c>
    </row>
    <row r="9" spans="1:4" ht="12">
      <c r="A9" s="11" t="s">
        <v>268</v>
      </c>
      <c r="B9" s="11" t="s">
        <v>269</v>
      </c>
      <c r="C9" s="11">
        <v>0.3</v>
      </c>
      <c r="D9" s="11" t="s">
        <v>267</v>
      </c>
    </row>
    <row r="10" spans="1:4" ht="12">
      <c r="A10" s="11" t="s">
        <v>270</v>
      </c>
      <c r="B10" s="11" t="s">
        <v>271</v>
      </c>
      <c r="C10" s="11">
        <v>0.04</v>
      </c>
      <c r="D10" s="11" t="s">
        <v>267</v>
      </c>
    </row>
    <row r="11" spans="1:4" ht="12">
      <c r="A11" s="11" t="s">
        <v>272</v>
      </c>
      <c r="B11" s="11" t="s">
        <v>273</v>
      </c>
      <c r="C11" s="11">
        <v>0.9</v>
      </c>
      <c r="D11" s="11" t="s">
        <v>267</v>
      </c>
    </row>
    <row r="12" spans="1:4" ht="12">
      <c r="A12" s="11" t="s">
        <v>274</v>
      </c>
      <c r="B12" s="11" t="s">
        <v>275</v>
      </c>
      <c r="C12" s="11">
        <v>2555</v>
      </c>
      <c r="D12" s="11" t="s">
        <v>276</v>
      </c>
    </row>
    <row r="13" spans="1:4" ht="12">
      <c r="A13" s="11" t="s">
        <v>277</v>
      </c>
      <c r="B13" s="11" t="s">
        <v>278</v>
      </c>
      <c r="C13" s="11">
        <v>0.98</v>
      </c>
      <c r="D13" s="11" t="s">
        <v>267</v>
      </c>
    </row>
    <row r="14" spans="1:4" ht="12">
      <c r="A14" s="11" t="s">
        <v>279</v>
      </c>
      <c r="B14" s="11" t="s">
        <v>280</v>
      </c>
      <c r="C14" s="11">
        <v>0.78</v>
      </c>
      <c r="D14" s="11" t="s">
        <v>267</v>
      </c>
    </row>
    <row r="15" spans="1:4" ht="12">
      <c r="A15" s="11" t="s">
        <v>281</v>
      </c>
      <c r="B15" s="11" t="s">
        <v>282</v>
      </c>
      <c r="C15" s="11">
        <v>0.78</v>
      </c>
      <c r="D15" s="11" t="s">
        <v>267</v>
      </c>
    </row>
    <row r="16" spans="1:4" ht="12">
      <c r="A16" s="11" t="s">
        <v>283</v>
      </c>
      <c r="B16" s="11" t="s">
        <v>284</v>
      </c>
      <c r="C16" s="11">
        <v>0.85</v>
      </c>
      <c r="D16" s="11" t="s">
        <v>267</v>
      </c>
    </row>
    <row r="17" spans="1:4" ht="12">
      <c r="A17" s="11" t="s">
        <v>285</v>
      </c>
      <c r="B17" s="11" t="s">
        <v>286</v>
      </c>
      <c r="C17" s="11">
        <v>0.02</v>
      </c>
      <c r="D17" s="11" t="s">
        <v>267</v>
      </c>
    </row>
    <row r="18" spans="1:4" ht="12">
      <c r="A18" s="11" t="s">
        <v>287</v>
      </c>
      <c r="B18" s="11" t="s">
        <v>288</v>
      </c>
      <c r="C18" s="11">
        <v>0.22</v>
      </c>
      <c r="D18" s="11" t="s">
        <v>267</v>
      </c>
    </row>
    <row r="19" spans="1:4" ht="12">
      <c r="A19" s="11" t="s">
        <v>289</v>
      </c>
      <c r="B19" s="11" t="s">
        <v>290</v>
      </c>
      <c r="C19" s="11">
        <v>0.22</v>
      </c>
      <c r="D19" s="11" t="s">
        <v>267</v>
      </c>
    </row>
    <row r="20" spans="1:4" ht="12">
      <c r="A20" s="11" t="s">
        <v>291</v>
      </c>
      <c r="B20" s="11" t="s">
        <v>292</v>
      </c>
      <c r="C20" s="11">
        <v>0.15</v>
      </c>
      <c r="D20" s="11" t="s">
        <v>267</v>
      </c>
    </row>
    <row r="21" spans="1:4" ht="12">
      <c r="A21" s="11" t="s">
        <v>57</v>
      </c>
      <c r="B21" s="11" t="s">
        <v>293</v>
      </c>
      <c r="C21" s="11">
        <v>1.2</v>
      </c>
      <c r="D21" s="11" t="s">
        <v>294</v>
      </c>
    </row>
    <row r="22" spans="1:4" ht="12">
      <c r="A22" s="11" t="s">
        <v>295</v>
      </c>
      <c r="B22" s="11" t="s">
        <v>296</v>
      </c>
      <c r="C22" s="11">
        <v>1</v>
      </c>
      <c r="D22" s="11" t="s">
        <v>267</v>
      </c>
    </row>
    <row r="23" spans="1:4" ht="12">
      <c r="A23" s="11" t="s">
        <v>297</v>
      </c>
      <c r="B23" s="11" t="s">
        <v>298</v>
      </c>
      <c r="C23" s="11">
        <v>1</v>
      </c>
      <c r="D23" s="11" t="s">
        <v>267</v>
      </c>
    </row>
    <row r="24" spans="1:4" ht="12">
      <c r="A24" s="11" t="s">
        <v>299</v>
      </c>
      <c r="B24" s="11" t="s">
        <v>300</v>
      </c>
      <c r="C24" s="11">
        <v>1</v>
      </c>
      <c r="D24" s="11" t="s">
        <v>267</v>
      </c>
    </row>
    <row r="25" spans="1:4" ht="12">
      <c r="A25" s="11" t="s">
        <v>301</v>
      </c>
      <c r="B25" s="11" t="s">
        <v>302</v>
      </c>
      <c r="C25" s="11">
        <v>0.5</v>
      </c>
      <c r="D25" s="11" t="s">
        <v>264</v>
      </c>
    </row>
    <row r="26" spans="1:4" ht="12">
      <c r="A26" s="11" t="s">
        <v>303</v>
      </c>
      <c r="B26" s="11" t="s">
        <v>304</v>
      </c>
      <c r="C26" s="11">
        <v>8.8</v>
      </c>
      <c r="D26" s="11" t="s">
        <v>305</v>
      </c>
    </row>
    <row r="27" spans="1:4" ht="12">
      <c r="A27" s="11" t="s">
        <v>306</v>
      </c>
      <c r="B27" s="11" t="s">
        <v>307</v>
      </c>
      <c r="C27" s="11">
        <v>0.47</v>
      </c>
      <c r="D27" s="11" t="s">
        <v>305</v>
      </c>
    </row>
    <row r="28" spans="1:4" ht="12">
      <c r="A28" s="11" t="s">
        <v>308</v>
      </c>
      <c r="B28" s="11" t="s">
        <v>309</v>
      </c>
      <c r="C28" s="11">
        <v>2.5</v>
      </c>
      <c r="D28" s="11" t="s">
        <v>305</v>
      </c>
    </row>
    <row r="29" spans="1:4" ht="12">
      <c r="A29" s="11" t="s">
        <v>310</v>
      </c>
      <c r="B29" s="11" t="s">
        <v>298</v>
      </c>
      <c r="C29" s="11">
        <v>1</v>
      </c>
      <c r="D29" s="11" t="s">
        <v>267</v>
      </c>
    </row>
    <row r="30" spans="1:4" ht="12">
      <c r="A30" s="11" t="s">
        <v>311</v>
      </c>
      <c r="B30" s="11" t="s">
        <v>302</v>
      </c>
      <c r="C30" s="11">
        <v>0.022</v>
      </c>
      <c r="D30" s="11" t="s">
        <v>264</v>
      </c>
    </row>
    <row r="31" spans="1:4" ht="12">
      <c r="A31" s="11" t="s">
        <v>312</v>
      </c>
      <c r="B31" s="11" t="s">
        <v>307</v>
      </c>
      <c r="C31" s="11">
        <v>0.2</v>
      </c>
      <c r="D31" s="11" t="s">
        <v>305</v>
      </c>
    </row>
    <row r="32" spans="1:4" ht="12">
      <c r="A32" s="11" t="s">
        <v>313</v>
      </c>
      <c r="B32" s="11" t="s">
        <v>296</v>
      </c>
      <c r="C32" s="11">
        <v>1</v>
      </c>
      <c r="D32" s="11" t="s">
        <v>267</v>
      </c>
    </row>
    <row r="33" spans="1:4" ht="12">
      <c r="A33" s="11" t="s">
        <v>314</v>
      </c>
      <c r="B33" s="11" t="s">
        <v>298</v>
      </c>
      <c r="C33" s="11">
        <v>1</v>
      </c>
      <c r="D33" s="11" t="s">
        <v>267</v>
      </c>
    </row>
    <row r="34" spans="1:4" ht="12">
      <c r="A34" s="11" t="s">
        <v>315</v>
      </c>
      <c r="B34" s="11" t="s">
        <v>300</v>
      </c>
      <c r="C34" s="11">
        <v>1</v>
      </c>
      <c r="D34" s="11" t="s">
        <v>267</v>
      </c>
    </row>
    <row r="35" spans="1:4" ht="12">
      <c r="A35" s="11" t="s">
        <v>316</v>
      </c>
      <c r="B35" s="11" t="s">
        <v>302</v>
      </c>
      <c r="C35" s="11">
        <v>0.4</v>
      </c>
      <c r="D35" s="11" t="s">
        <v>264</v>
      </c>
    </row>
    <row r="36" spans="1:4" ht="12">
      <c r="A36" s="11" t="s">
        <v>317</v>
      </c>
      <c r="B36" s="11" t="s">
        <v>304</v>
      </c>
      <c r="C36" s="11">
        <v>13.2</v>
      </c>
      <c r="D36" s="11" t="s">
        <v>305</v>
      </c>
    </row>
    <row r="37" spans="1:4" ht="12">
      <c r="A37" s="11" t="s">
        <v>318</v>
      </c>
      <c r="B37" s="11" t="s">
        <v>307</v>
      </c>
      <c r="C37" s="11">
        <v>3</v>
      </c>
      <c r="D37" s="11" t="s">
        <v>305</v>
      </c>
    </row>
    <row r="38" spans="1:4" ht="12">
      <c r="A38" s="11" t="s">
        <v>319</v>
      </c>
      <c r="B38" s="11" t="s">
        <v>309</v>
      </c>
      <c r="C38" s="11">
        <v>4.1</v>
      </c>
      <c r="D38" s="11" t="s">
        <v>305</v>
      </c>
    </row>
    <row r="39" spans="1:4" ht="12">
      <c r="A39" s="11" t="s">
        <v>320</v>
      </c>
      <c r="B39" s="11" t="s">
        <v>298</v>
      </c>
      <c r="C39" s="11">
        <v>1</v>
      </c>
      <c r="D39" s="11" t="s">
        <v>267</v>
      </c>
    </row>
    <row r="40" spans="1:4" ht="12">
      <c r="A40" s="11" t="s">
        <v>321</v>
      </c>
      <c r="B40" s="11" t="s">
        <v>302</v>
      </c>
      <c r="C40" s="11">
        <v>0.022</v>
      </c>
      <c r="D40" s="11" t="s">
        <v>264</v>
      </c>
    </row>
    <row r="41" spans="1:4" ht="12">
      <c r="A41" s="11" t="s">
        <v>322</v>
      </c>
      <c r="B41" s="11" t="s">
        <v>307</v>
      </c>
      <c r="C41" s="11">
        <v>0.2</v>
      </c>
      <c r="D41" s="11" t="s">
        <v>305</v>
      </c>
    </row>
    <row r="42" spans="1:4" ht="12">
      <c r="A42" s="11" t="s">
        <v>61</v>
      </c>
      <c r="B42" s="11" t="s">
        <v>323</v>
      </c>
      <c r="C42" s="11">
        <v>57</v>
      </c>
      <c r="D42" s="11" t="s">
        <v>324</v>
      </c>
    </row>
    <row r="43" spans="1:4" ht="12">
      <c r="A43" s="11" t="s">
        <v>325</v>
      </c>
      <c r="B43" s="11" t="s">
        <v>326</v>
      </c>
      <c r="C43" s="11">
        <v>0</v>
      </c>
      <c r="D43" s="11" t="s">
        <v>324</v>
      </c>
    </row>
    <row r="44" spans="1:4" ht="12">
      <c r="A44" s="11" t="s">
        <v>43</v>
      </c>
      <c r="B44" s="11" t="s">
        <v>327</v>
      </c>
      <c r="C44" s="11">
        <v>81</v>
      </c>
      <c r="D44" s="11" t="s">
        <v>324</v>
      </c>
    </row>
    <row r="45" spans="1:4" ht="12">
      <c r="A45" s="11" t="s">
        <v>328</v>
      </c>
      <c r="B45" s="11" t="s">
        <v>298</v>
      </c>
      <c r="C45" s="11">
        <v>1</v>
      </c>
      <c r="D45" s="11" t="s">
        <v>267</v>
      </c>
    </row>
    <row r="46" spans="1:4" ht="12">
      <c r="A46" s="11" t="s">
        <v>329</v>
      </c>
      <c r="B46" s="11" t="s">
        <v>300</v>
      </c>
      <c r="C46" s="11">
        <v>1</v>
      </c>
      <c r="D46" s="11" t="s">
        <v>267</v>
      </c>
    </row>
    <row r="47" spans="1:4" ht="12">
      <c r="A47" s="11" t="s">
        <v>330</v>
      </c>
      <c r="B47" s="11" t="s">
        <v>302</v>
      </c>
      <c r="C47" s="11">
        <v>0.37</v>
      </c>
      <c r="D47" s="11" t="s">
        <v>264</v>
      </c>
    </row>
    <row r="48" spans="1:4" ht="12">
      <c r="A48" s="11" t="s">
        <v>331</v>
      </c>
      <c r="B48" s="11" t="s">
        <v>307</v>
      </c>
      <c r="C48" s="11">
        <v>3.3</v>
      </c>
      <c r="D48" s="11" t="s">
        <v>305</v>
      </c>
    </row>
    <row r="49" spans="1:4" ht="12">
      <c r="A49" s="11" t="s">
        <v>332</v>
      </c>
      <c r="B49" s="11" t="s">
        <v>309</v>
      </c>
      <c r="C49" s="11">
        <v>1.4</v>
      </c>
      <c r="D49" s="11" t="s">
        <v>305</v>
      </c>
    </row>
    <row r="50" spans="1:4" ht="12">
      <c r="A50" s="11" t="s">
        <v>42</v>
      </c>
      <c r="B50" s="11" t="s">
        <v>333</v>
      </c>
      <c r="C50" s="11">
        <v>8.1</v>
      </c>
      <c r="D50" s="11" t="s">
        <v>324</v>
      </c>
    </row>
    <row r="51" spans="1:4" ht="12">
      <c r="A51" s="11" t="s">
        <v>334</v>
      </c>
      <c r="B51" s="11" t="s">
        <v>335</v>
      </c>
      <c r="C51" s="11">
        <v>0.39</v>
      </c>
      <c r="D51" s="11" t="s">
        <v>267</v>
      </c>
    </row>
    <row r="52" spans="1:4" ht="12">
      <c r="A52" s="11" t="s">
        <v>336</v>
      </c>
      <c r="B52" s="11" t="s">
        <v>335</v>
      </c>
      <c r="C52" s="11">
        <v>0.5</v>
      </c>
      <c r="D52" s="11" t="s">
        <v>267</v>
      </c>
    </row>
    <row r="53" spans="1:4" ht="12">
      <c r="A53" s="11" t="s">
        <v>337</v>
      </c>
      <c r="B53" s="11" t="s">
        <v>335</v>
      </c>
      <c r="C53" s="11">
        <v>0.46</v>
      </c>
      <c r="D53" s="11" t="s">
        <v>267</v>
      </c>
    </row>
    <row r="54" spans="1:4" ht="12">
      <c r="A54" s="11" t="s">
        <v>338</v>
      </c>
      <c r="B54" s="11" t="s">
        <v>339</v>
      </c>
      <c r="C54" s="11">
        <v>0</v>
      </c>
      <c r="D54" s="11" t="s">
        <v>250</v>
      </c>
    </row>
    <row r="55" spans="1:4" ht="12">
      <c r="A55" s="11" t="s">
        <v>70</v>
      </c>
      <c r="B55" s="11" t="s">
        <v>340</v>
      </c>
      <c r="C55" s="11">
        <v>285</v>
      </c>
      <c r="D55" s="11" t="s">
        <v>341</v>
      </c>
    </row>
    <row r="56" spans="1:4" ht="12">
      <c r="A56" s="11" t="s">
        <v>342</v>
      </c>
      <c r="B56" s="11" t="s">
        <v>343</v>
      </c>
      <c r="C56" s="11">
        <v>1.026</v>
      </c>
      <c r="D56" s="11" t="s">
        <v>267</v>
      </c>
    </row>
    <row r="57" spans="1:4" ht="12">
      <c r="A57" s="11" t="s">
        <v>344</v>
      </c>
      <c r="B57" s="11" t="s">
        <v>345</v>
      </c>
      <c r="C57" s="11">
        <v>0.2</v>
      </c>
      <c r="D57" s="11" t="s">
        <v>346</v>
      </c>
    </row>
    <row r="58" spans="1:4" ht="12">
      <c r="A58" s="11" t="s">
        <v>110</v>
      </c>
      <c r="B58" s="11" t="s">
        <v>347</v>
      </c>
      <c r="C58" s="11">
        <v>0.16</v>
      </c>
      <c r="D58" s="11" t="s">
        <v>250</v>
      </c>
    </row>
    <row r="59" spans="1:4" ht="12">
      <c r="A59" s="11" t="s">
        <v>348</v>
      </c>
      <c r="B59" s="11" t="s">
        <v>347</v>
      </c>
      <c r="C59" s="11">
        <v>0.12</v>
      </c>
      <c r="D59" s="11" t="s">
        <v>250</v>
      </c>
    </row>
    <row r="60" spans="1:4" ht="12">
      <c r="A60" s="11" t="s">
        <v>349</v>
      </c>
      <c r="B60" s="11" t="s">
        <v>347</v>
      </c>
      <c r="C60" s="11">
        <v>0.16</v>
      </c>
      <c r="D60" s="11" t="s">
        <v>250</v>
      </c>
    </row>
    <row r="61" spans="1:4" ht="12">
      <c r="A61" s="11" t="s">
        <v>350</v>
      </c>
      <c r="B61" s="11" t="s">
        <v>351</v>
      </c>
      <c r="C61" s="11">
        <v>4.3</v>
      </c>
      <c r="D61" s="11" t="s">
        <v>352</v>
      </c>
    </row>
    <row r="62" spans="1:4" ht="12">
      <c r="A62" s="11" t="s">
        <v>353</v>
      </c>
      <c r="B62" s="11" t="s">
        <v>354</v>
      </c>
      <c r="C62" s="11">
        <v>2.24</v>
      </c>
      <c r="D62" s="11" t="s">
        <v>355</v>
      </c>
    </row>
    <row r="63" spans="1:4" ht="12">
      <c r="A63" s="11" t="s">
        <v>356</v>
      </c>
      <c r="B63" s="11" t="s">
        <v>357</v>
      </c>
      <c r="C63" s="11">
        <v>0.24</v>
      </c>
      <c r="D63" s="11" t="s">
        <v>355</v>
      </c>
    </row>
    <row r="64" spans="1:4" ht="12">
      <c r="A64" s="11" t="s">
        <v>358</v>
      </c>
      <c r="B64" s="11" t="s">
        <v>357</v>
      </c>
      <c r="C64" s="11">
        <v>0.8</v>
      </c>
      <c r="D64" s="11" t="s">
        <v>355</v>
      </c>
    </row>
    <row r="65" spans="1:4" ht="12">
      <c r="A65" s="11" t="s">
        <v>49</v>
      </c>
      <c r="B65" s="11" t="s">
        <v>359</v>
      </c>
      <c r="C65" s="11">
        <v>10</v>
      </c>
      <c r="D65" s="11" t="s">
        <v>360</v>
      </c>
    </row>
    <row r="66" spans="1:4" ht="12">
      <c r="A66" s="11" t="s">
        <v>361</v>
      </c>
      <c r="B66" s="11" t="s">
        <v>362</v>
      </c>
      <c r="C66" s="11">
        <v>0.07</v>
      </c>
      <c r="D66" s="11" t="s">
        <v>267</v>
      </c>
    </row>
    <row r="67" spans="1:4" ht="12">
      <c r="A67" s="11" t="s">
        <v>363</v>
      </c>
      <c r="B67" s="11" t="s">
        <v>364</v>
      </c>
      <c r="C67" s="11">
        <v>0.4</v>
      </c>
      <c r="D67" s="11" t="s">
        <v>267</v>
      </c>
    </row>
    <row r="68" spans="1:4" ht="12">
      <c r="A68" s="11" t="s">
        <v>107</v>
      </c>
      <c r="B68" s="11" t="s">
        <v>365</v>
      </c>
      <c r="C68" s="11">
        <v>18</v>
      </c>
      <c r="D68" s="11" t="s">
        <v>366</v>
      </c>
    </row>
    <row r="69" spans="1:4" ht="12">
      <c r="A69" s="11" t="s">
        <v>52</v>
      </c>
      <c r="B69" s="11" t="s">
        <v>367</v>
      </c>
      <c r="C69" s="11">
        <v>0</v>
      </c>
      <c r="D69" s="11" t="s">
        <v>366</v>
      </c>
    </row>
    <row r="70" spans="1:4" ht="12">
      <c r="A70" s="11" t="s">
        <v>368</v>
      </c>
      <c r="B70" s="11" t="s">
        <v>369</v>
      </c>
      <c r="C70" s="11">
        <v>0.000181</v>
      </c>
      <c r="D70" s="11" t="s">
        <v>370</v>
      </c>
    </row>
    <row r="71" spans="1:4" ht="12">
      <c r="A71" s="11" t="s">
        <v>371</v>
      </c>
      <c r="B71" s="11" t="s">
        <v>372</v>
      </c>
      <c r="C71" s="11">
        <v>0.0169</v>
      </c>
      <c r="D71" s="11" t="s">
        <v>370</v>
      </c>
    </row>
    <row r="72" spans="1:4" ht="12">
      <c r="A72" s="11" t="s">
        <v>373</v>
      </c>
      <c r="B72" s="11" t="s">
        <v>374</v>
      </c>
      <c r="C72" s="11">
        <v>0.0012</v>
      </c>
      <c r="D72" s="11" t="s">
        <v>375</v>
      </c>
    </row>
    <row r="73" spans="1:4" ht="12">
      <c r="A73" s="11" t="s">
        <v>376</v>
      </c>
      <c r="B73" s="11" t="s">
        <v>377</v>
      </c>
      <c r="C73" s="11">
        <v>2.7</v>
      </c>
      <c r="D73" s="11" t="s">
        <v>375</v>
      </c>
    </row>
    <row r="74" spans="1:4" ht="12">
      <c r="A74" s="11" t="s">
        <v>191</v>
      </c>
      <c r="B74" s="11" t="s">
        <v>378</v>
      </c>
      <c r="C74" s="11">
        <v>1</v>
      </c>
      <c r="D74" s="11" t="s">
        <v>267</v>
      </c>
    </row>
    <row r="75" spans="1:4" ht="12">
      <c r="A75" s="11" t="s">
        <v>379</v>
      </c>
      <c r="B75" s="11" t="s">
        <v>380</v>
      </c>
      <c r="C75" s="11">
        <v>1</v>
      </c>
      <c r="D75" s="11" t="s">
        <v>267</v>
      </c>
    </row>
    <row r="76" spans="1:4" ht="12">
      <c r="A76" s="11" t="s">
        <v>381</v>
      </c>
      <c r="B76" s="11" t="s">
        <v>382</v>
      </c>
      <c r="C76" s="11">
        <v>0.5</v>
      </c>
      <c r="D76" s="11" t="s">
        <v>267</v>
      </c>
    </row>
    <row r="77" spans="1:4" ht="12">
      <c r="A77" s="11" t="s">
        <v>383</v>
      </c>
      <c r="B77" s="11" t="s">
        <v>384</v>
      </c>
      <c r="C77" s="11">
        <v>30</v>
      </c>
      <c r="D77" s="11" t="s">
        <v>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5" sqref="A5"/>
    </sheetView>
  </sheetViews>
  <sheetFormatPr defaultColWidth="9.140625" defaultRowHeight="12.75"/>
  <sheetData>
    <row r="1" spans="1:4" ht="12.75">
      <c r="A1" s="11" t="s">
        <v>385</v>
      </c>
      <c r="B1" s="11"/>
      <c r="C1" s="11"/>
      <c r="D1" s="11"/>
    </row>
    <row r="2" spans="1:4" ht="12.75">
      <c r="A2" s="11" t="s">
        <v>386</v>
      </c>
      <c r="B2" s="11"/>
      <c r="C2" s="11"/>
      <c r="D2" s="11"/>
    </row>
    <row r="3" spans="1:4" ht="12.75">
      <c r="A3" s="11" t="s">
        <v>387</v>
      </c>
      <c r="B3" s="11"/>
      <c r="C3" s="11"/>
      <c r="D3" s="11"/>
    </row>
    <row r="4" spans="1:4" ht="12.75">
      <c r="A4" s="11" t="s">
        <v>388</v>
      </c>
      <c r="B4" s="11"/>
      <c r="C4" s="11"/>
      <c r="D4" s="11"/>
    </row>
    <row r="5" spans="1:4" ht="12.75">
      <c r="A5" s="11" t="s">
        <v>393</v>
      </c>
      <c r="B5" s="11"/>
      <c r="C5" s="11"/>
      <c r="D5" s="11"/>
    </row>
    <row r="6" spans="1:4" ht="12.75">
      <c r="A6" s="11" t="s">
        <v>389</v>
      </c>
      <c r="B6" s="11"/>
      <c r="C6" s="11"/>
      <c r="D6" s="11"/>
    </row>
    <row r="7" spans="1:4" ht="12.75">
      <c r="A7" s="11" t="s">
        <v>390</v>
      </c>
      <c r="B7" s="11"/>
      <c r="C7" s="11"/>
      <c r="D7" s="11"/>
    </row>
    <row r="8" spans="1:4" ht="12.75">
      <c r="A8" s="11" t="s">
        <v>391</v>
      </c>
      <c r="B8" s="11"/>
      <c r="C8" s="11"/>
      <c r="D8" s="11"/>
    </row>
    <row r="9" spans="1:4" ht="12.75">
      <c r="A9" s="11" t="s">
        <v>392</v>
      </c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7"/>
  <sheetViews>
    <sheetView zoomScalePageLayoutView="0" workbookViewId="0" topLeftCell="E1">
      <selection activeCell="J25" sqref="J25"/>
    </sheetView>
  </sheetViews>
  <sheetFormatPr defaultColWidth="9.140625" defaultRowHeight="12.75"/>
  <cols>
    <col min="1" max="8" width="9.140625" style="14" customWidth="1"/>
    <col min="9" max="9" width="10.57421875" style="14" customWidth="1"/>
    <col min="10" max="10" width="9.140625" style="14" customWidth="1"/>
    <col min="11" max="11" width="11.421875" style="14" customWidth="1"/>
    <col min="12" max="12" width="10.7109375" style="14" customWidth="1"/>
    <col min="13" max="16384" width="9.140625" style="14" customWidth="1"/>
  </cols>
  <sheetData>
    <row r="1" spans="1:5" ht="15">
      <c r="A1" s="13"/>
      <c r="E1" s="15" t="s">
        <v>394</v>
      </c>
    </row>
    <row r="2" ht="15">
      <c r="A2" s="13"/>
    </row>
    <row r="3" spans="1:5" ht="20.25">
      <c r="A3" s="13"/>
      <c r="E3" s="16" t="s">
        <v>395</v>
      </c>
    </row>
    <row r="4" spans="1:5" ht="16.5">
      <c r="A4" s="13"/>
      <c r="E4" s="17" t="s">
        <v>396</v>
      </c>
    </row>
    <row r="5" spans="1:5" ht="15">
      <c r="A5" s="13"/>
      <c r="E5" s="18"/>
    </row>
    <row r="6" spans="1:5" ht="15">
      <c r="A6" s="13"/>
      <c r="E6" s="19" t="s">
        <v>397</v>
      </c>
    </row>
    <row r="7" spans="1:5" ht="15">
      <c r="A7" s="13"/>
      <c r="E7" s="19" t="s">
        <v>398</v>
      </c>
    </row>
    <row r="8" spans="1:5" ht="15">
      <c r="A8" s="13"/>
      <c r="E8" s="19" t="s">
        <v>399</v>
      </c>
    </row>
    <row r="9" spans="1:5" ht="15">
      <c r="A9" s="13"/>
      <c r="E9" s="19" t="s">
        <v>400</v>
      </c>
    </row>
    <row r="10" spans="1:5" ht="15">
      <c r="A10" s="13"/>
      <c r="E10" s="20"/>
    </row>
    <row r="11" spans="1:12" ht="61.5" customHeight="1">
      <c r="A11" s="13"/>
      <c r="E11" s="25" t="s">
        <v>401</v>
      </c>
      <c r="F11" s="21" t="s">
        <v>402</v>
      </c>
      <c r="G11" s="21" t="s">
        <v>403</v>
      </c>
      <c r="H11" s="25" t="s">
        <v>404</v>
      </c>
      <c r="I11" s="25" t="s">
        <v>405</v>
      </c>
      <c r="J11" s="25" t="s">
        <v>406</v>
      </c>
      <c r="K11" s="25" t="s">
        <v>407</v>
      </c>
      <c r="L11" s="25" t="s">
        <v>408</v>
      </c>
    </row>
    <row r="12" spans="1:12" ht="15">
      <c r="A12" s="13"/>
      <c r="E12" s="25"/>
      <c r="F12" s="21" t="s">
        <v>409</v>
      </c>
      <c r="G12" s="21" t="s">
        <v>409</v>
      </c>
      <c r="H12" s="25"/>
      <c r="I12" s="25"/>
      <c r="J12" s="25"/>
      <c r="K12" s="25"/>
      <c r="L12" s="25"/>
    </row>
    <row r="13" spans="1:12" ht="15">
      <c r="A13" s="13"/>
      <c r="E13" s="22" t="s">
        <v>410</v>
      </c>
      <c r="F13" s="22">
        <v>5.5</v>
      </c>
      <c r="G13" s="22">
        <v>0.3</v>
      </c>
      <c r="H13" s="22">
        <v>12.1</v>
      </c>
      <c r="I13" s="22">
        <v>47.3</v>
      </c>
      <c r="J13" s="22">
        <v>83.8</v>
      </c>
      <c r="K13" s="22">
        <v>14.6</v>
      </c>
      <c r="L13" s="22" t="s">
        <v>411</v>
      </c>
    </row>
    <row r="14" spans="1:12" ht="15">
      <c r="A14" s="13"/>
      <c r="E14" s="22" t="s">
        <v>412</v>
      </c>
      <c r="F14" s="22">
        <v>5.9</v>
      </c>
      <c r="G14" s="22">
        <v>0.3</v>
      </c>
      <c r="H14" s="22">
        <v>12.3</v>
      </c>
      <c r="I14" s="22">
        <v>68.6</v>
      </c>
      <c r="J14" s="22">
        <v>58.3</v>
      </c>
      <c r="K14" s="22">
        <v>11.2</v>
      </c>
      <c r="L14" s="22" t="s">
        <v>411</v>
      </c>
    </row>
    <row r="15" spans="1:12" ht="15">
      <c r="A15" s="13"/>
      <c r="E15" s="22" t="s">
        <v>413</v>
      </c>
      <c r="F15" s="22">
        <v>8</v>
      </c>
      <c r="G15" s="22">
        <v>1.6</v>
      </c>
      <c r="H15" s="22">
        <v>8.6</v>
      </c>
      <c r="I15" s="22">
        <v>97</v>
      </c>
      <c r="J15" s="22">
        <v>61.6</v>
      </c>
      <c r="K15" s="22">
        <v>11.5</v>
      </c>
      <c r="L15" s="22" t="s">
        <v>411</v>
      </c>
    </row>
    <row r="16" spans="1:12" ht="15">
      <c r="A16" s="13"/>
      <c r="E16" s="22" t="s">
        <v>414</v>
      </c>
      <c r="F16" s="22">
        <v>10.5</v>
      </c>
      <c r="G16" s="22">
        <v>3.1</v>
      </c>
      <c r="H16" s="22">
        <v>4.7</v>
      </c>
      <c r="I16" s="22">
        <v>130</v>
      </c>
      <c r="J16" s="22">
        <v>49.3</v>
      </c>
      <c r="K16" s="22">
        <v>10</v>
      </c>
      <c r="L16" s="22" t="s">
        <v>411</v>
      </c>
    </row>
    <row r="17" spans="1:12" ht="15">
      <c r="A17" s="13"/>
      <c r="E17" s="22" t="s">
        <v>415</v>
      </c>
      <c r="F17" s="22">
        <v>13.7</v>
      </c>
      <c r="G17" s="22">
        <v>5.5</v>
      </c>
      <c r="H17" s="22">
        <v>1.1</v>
      </c>
      <c r="I17" s="22">
        <v>166.2</v>
      </c>
      <c r="J17" s="22">
        <v>54.6</v>
      </c>
      <c r="K17" s="22">
        <v>10.6</v>
      </c>
      <c r="L17" s="22" t="s">
        <v>411</v>
      </c>
    </row>
    <row r="18" spans="1:12" ht="15">
      <c r="A18" s="13"/>
      <c r="E18" s="22" t="s">
        <v>416</v>
      </c>
      <c r="F18" s="22">
        <v>16.2</v>
      </c>
      <c r="G18" s="22">
        <v>8.4</v>
      </c>
      <c r="H18" s="22">
        <v>0</v>
      </c>
      <c r="I18" s="22">
        <v>147</v>
      </c>
      <c r="J18" s="22">
        <v>60.8</v>
      </c>
      <c r="K18" s="22">
        <v>9.7</v>
      </c>
      <c r="L18" s="22" t="s">
        <v>411</v>
      </c>
    </row>
    <row r="19" spans="1:12" ht="15">
      <c r="A19" s="13"/>
      <c r="E19" s="22" t="s">
        <v>417</v>
      </c>
      <c r="F19" s="22">
        <v>18.5</v>
      </c>
      <c r="G19" s="22">
        <v>10.5</v>
      </c>
      <c r="H19" s="22">
        <v>0</v>
      </c>
      <c r="I19" s="22">
        <v>156.4</v>
      </c>
      <c r="J19" s="22">
        <v>64.2</v>
      </c>
      <c r="K19" s="22">
        <v>10.1</v>
      </c>
      <c r="L19" s="22" t="s">
        <v>411</v>
      </c>
    </row>
    <row r="20" spans="1:12" ht="15">
      <c r="A20" s="13"/>
      <c r="E20" s="22" t="s">
        <v>418</v>
      </c>
      <c r="F20" s="22">
        <v>18.1</v>
      </c>
      <c r="G20" s="22">
        <v>10.3</v>
      </c>
      <c r="H20" s="22">
        <v>0</v>
      </c>
      <c r="I20" s="22">
        <v>144.8</v>
      </c>
      <c r="J20" s="22">
        <v>67</v>
      </c>
      <c r="K20" s="22">
        <v>11.2</v>
      </c>
      <c r="L20" s="22" t="s">
        <v>411</v>
      </c>
    </row>
    <row r="21" spans="1:12" ht="15">
      <c r="A21" s="13"/>
      <c r="E21" s="22" t="s">
        <v>419</v>
      </c>
      <c r="F21" s="22">
        <v>15.4</v>
      </c>
      <c r="G21" s="22">
        <v>8.3</v>
      </c>
      <c r="H21" s="22">
        <v>0.2</v>
      </c>
      <c r="I21" s="22">
        <v>109.6</v>
      </c>
      <c r="J21" s="22">
        <v>65.2</v>
      </c>
      <c r="K21" s="22">
        <v>10.8</v>
      </c>
      <c r="L21" s="22" t="s">
        <v>411</v>
      </c>
    </row>
    <row r="22" spans="1:12" ht="15">
      <c r="A22" s="13"/>
      <c r="E22" s="22" t="s">
        <v>420</v>
      </c>
      <c r="F22" s="22">
        <v>11.7</v>
      </c>
      <c r="G22" s="22">
        <v>5.5</v>
      </c>
      <c r="H22" s="22">
        <v>2.2</v>
      </c>
      <c r="I22" s="22">
        <v>81.4</v>
      </c>
      <c r="J22" s="22">
        <v>85.6</v>
      </c>
      <c r="K22" s="22">
        <v>13.5</v>
      </c>
      <c r="L22" s="22" t="s">
        <v>411</v>
      </c>
    </row>
    <row r="23" spans="1:12" ht="15">
      <c r="A23" s="13"/>
      <c r="E23" s="22" t="s">
        <v>421</v>
      </c>
      <c r="F23" s="22">
        <v>8.2</v>
      </c>
      <c r="G23" s="22">
        <v>2.7</v>
      </c>
      <c r="H23" s="22">
        <v>6.3</v>
      </c>
      <c r="I23" s="22">
        <v>61.2</v>
      </c>
      <c r="J23" s="22">
        <v>78.3</v>
      </c>
      <c r="K23" s="22">
        <v>13.5</v>
      </c>
      <c r="L23" s="22" t="s">
        <v>411</v>
      </c>
    </row>
    <row r="24" spans="1:12" ht="15">
      <c r="A24" s="13"/>
      <c r="E24" s="22" t="s">
        <v>422</v>
      </c>
      <c r="F24" s="22">
        <v>5.7</v>
      </c>
      <c r="G24" s="22">
        <v>0.3</v>
      </c>
      <c r="H24" s="22">
        <v>12.2</v>
      </c>
      <c r="I24" s="22">
        <v>41</v>
      </c>
      <c r="J24" s="22">
        <v>80.3</v>
      </c>
      <c r="K24" s="22">
        <v>12.9</v>
      </c>
      <c r="L24" s="22" t="s">
        <v>411</v>
      </c>
    </row>
    <row r="25" spans="1:12" ht="15">
      <c r="A25" s="13"/>
      <c r="E25" s="22" t="s">
        <v>423</v>
      </c>
      <c r="F25" s="22">
        <v>11.5</v>
      </c>
      <c r="G25" s="22">
        <v>4.8</v>
      </c>
      <c r="H25" s="22">
        <v>59.8</v>
      </c>
      <c r="I25" s="22">
        <v>1250.3</v>
      </c>
      <c r="J25" s="22">
        <v>808.9</v>
      </c>
      <c r="K25" s="22">
        <v>139.5</v>
      </c>
      <c r="L25" s="22" t="s">
        <v>411</v>
      </c>
    </row>
    <row r="26" ht="15">
      <c r="A26" s="13"/>
    </row>
    <row r="27" spans="1:10" ht="15">
      <c r="A27" s="13"/>
      <c r="F27" s="23">
        <f>F25</f>
        <v>11.5</v>
      </c>
      <c r="G27" s="14" t="s">
        <v>424</v>
      </c>
      <c r="J27" s="24"/>
    </row>
    <row r="28" spans="1:11" ht="15">
      <c r="A28" s="13"/>
      <c r="F28" s="24">
        <f>F27+273.15</f>
        <v>284.65</v>
      </c>
      <c r="G28" s="14" t="s">
        <v>341</v>
      </c>
      <c r="J28" s="24">
        <f>J25*0.7</f>
        <v>566.2299999999999</v>
      </c>
      <c r="K28" s="14" t="s">
        <v>425</v>
      </c>
    </row>
    <row r="29" spans="1:10" ht="15">
      <c r="A29" s="13"/>
      <c r="J29" s="24">
        <f>J25*0.1</f>
        <v>80.89</v>
      </c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  <row r="58" ht="15">
      <c r="A58" s="13"/>
    </row>
    <row r="59" ht="15">
      <c r="A59" s="13"/>
    </row>
    <row r="60" ht="15">
      <c r="A60" s="13"/>
    </row>
    <row r="61" ht="15">
      <c r="A61" s="13"/>
    </row>
    <row r="62" ht="15">
      <c r="A62" s="13"/>
    </row>
    <row r="63" ht="15">
      <c r="A63" s="13"/>
    </row>
    <row r="64" ht="15">
      <c r="A64" s="13"/>
    </row>
    <row r="65" ht="15">
      <c r="A65" s="13"/>
    </row>
    <row r="66" ht="15">
      <c r="A66" s="13"/>
    </row>
    <row r="67" ht="15">
      <c r="A67" s="13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</sheetData>
  <sheetProtection/>
  <mergeCells count="6">
    <mergeCell ref="L11:L12"/>
    <mergeCell ref="E11:E12"/>
    <mergeCell ref="H11:H12"/>
    <mergeCell ref="I11:I12"/>
    <mergeCell ref="J11:J12"/>
    <mergeCell ref="K11:K12"/>
  </mergeCells>
  <hyperlinks>
    <hyperlink ref="E1" r:id="rId1" display="http://www.metoffice.gov.uk/public/weather/climate/galashiels#?tab=climateTables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WSATKINS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horr3284</dc:creator>
  <cp:keywords/>
  <dc:description/>
  <cp:lastModifiedBy>paul.huzzard</cp:lastModifiedBy>
  <dcterms:created xsi:type="dcterms:W3CDTF">2013-04-13T17:30:09Z</dcterms:created>
  <dcterms:modified xsi:type="dcterms:W3CDTF">2013-07-23T09:12:46Z</dcterms:modified>
  <cp:category/>
  <cp:version/>
  <cp:contentType/>
  <cp:contentStatus/>
</cp:coreProperties>
</file>