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OMMUNICATIONS\NEW FOLDER STRUCTURE\3. Brand Marketing\DIGITAL CONTENT\SPRI\"/>
    </mc:Choice>
  </mc:AlternateContent>
  <bookViews>
    <workbookView xWindow="0" yWindow="0" windowWidth="25200" windowHeight="13725" activeTab="1"/>
  </bookViews>
  <sheets>
    <sheet name="Read First" sheetId="1" r:id="rId1"/>
    <sheet name="Emissions calculator" sheetId="2" r:id="rId2"/>
    <sheet name="Liquid Fuels" sheetId="8"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2" l="1"/>
  <c r="G95" i="2"/>
  <c r="G94" i="2"/>
  <c r="G93" i="2"/>
  <c r="G92" i="2"/>
  <c r="G91" i="2"/>
  <c r="G90" i="2"/>
  <c r="G84" i="2"/>
  <c r="G83" i="2"/>
  <c r="G82" i="2"/>
  <c r="G76" i="2"/>
  <c r="G75" i="2"/>
  <c r="G74" i="2"/>
  <c r="G73" i="2"/>
  <c r="G72" i="2"/>
  <c r="G71" i="2"/>
  <c r="G70" i="2"/>
  <c r="G69" i="2"/>
  <c r="G67" i="2"/>
  <c r="G65" i="2"/>
  <c r="G64" i="2"/>
  <c r="G63" i="2"/>
  <c r="G62" i="2"/>
  <c r="G61" i="2"/>
  <c r="G59" i="2"/>
  <c r="G58" i="2"/>
  <c r="G57" i="2"/>
  <c r="G56" i="2"/>
  <c r="G55" i="2"/>
  <c r="G53" i="2"/>
  <c r="G52" i="2"/>
  <c r="G51" i="2"/>
  <c r="G50" i="2"/>
  <c r="G49" i="2"/>
  <c r="G48" i="2"/>
  <c r="G47" i="2"/>
  <c r="G45" i="2"/>
  <c r="G44" i="2"/>
  <c r="G43" i="2"/>
  <c r="G42" i="2"/>
  <c r="G41" i="2"/>
  <c r="G39" i="2"/>
  <c r="G38" i="2"/>
  <c r="G37" i="2"/>
  <c r="G36" i="2"/>
  <c r="G32" i="2"/>
  <c r="G31" i="2"/>
  <c r="G30" i="2"/>
  <c r="G28" i="2"/>
  <c r="G27" i="2"/>
  <c r="G26" i="2"/>
  <c r="G24" i="2"/>
  <c r="G23" i="2"/>
  <c r="G21" i="2"/>
  <c r="G20" i="2"/>
  <c r="G18" i="2"/>
  <c r="G17" i="2"/>
  <c r="G16" i="2"/>
  <c r="G15" i="2"/>
  <c r="G13" i="2"/>
  <c r="G12" i="2"/>
  <c r="G11" i="2"/>
  <c r="G10" i="2"/>
  <c r="G9" i="2"/>
  <c r="G8" i="2"/>
  <c r="H85" i="2" l="1"/>
  <c r="H87" i="2" s="1"/>
  <c r="H97" i="2"/>
  <c r="H99" i="2" s="1"/>
  <c r="H77" i="2"/>
  <c r="H79" i="2" s="1"/>
  <c r="F37" i="8"/>
  <c r="F36"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F2" i="8"/>
  <c r="F38" i="8" l="1"/>
  <c r="F40" i="8" s="1"/>
</calcChain>
</file>

<file path=xl/sharedStrings.xml><?xml version="1.0" encoding="utf-8"?>
<sst xmlns="http://schemas.openxmlformats.org/spreadsheetml/2006/main" count="263" uniqueCount="197">
  <si>
    <t>http://apps.sepa.org.uk/sprioperator/</t>
  </si>
  <si>
    <t>Code</t>
  </si>
  <si>
    <t>Poultry</t>
  </si>
  <si>
    <t>Layers</t>
  </si>
  <si>
    <t>L1</t>
  </si>
  <si>
    <t>Cage with deep pit manure storage beneath.</t>
  </si>
  <si>
    <t>L2</t>
  </si>
  <si>
    <t>Ventilated deep pit.</t>
  </si>
  <si>
    <t>L3</t>
  </si>
  <si>
    <t>Manure removal twice a week by manure belt.</t>
  </si>
  <si>
    <t>L4</t>
  </si>
  <si>
    <t>Vertical tiered cages with forced air drying once a week removal.</t>
  </si>
  <si>
    <t>L5</t>
  </si>
  <si>
    <t>Vertical tiered cages with whisk forced air drying once a week removal.</t>
  </si>
  <si>
    <t>L6</t>
  </si>
  <si>
    <t xml:space="preserve">Vertical tiered cages with manure belt with drying tunnel over cages 24-36 hour removal. </t>
  </si>
  <si>
    <t>Barn and free range</t>
  </si>
  <si>
    <t>BF1</t>
  </si>
  <si>
    <t>Perchery with deep litter.</t>
  </si>
  <si>
    <t>BF2</t>
  </si>
  <si>
    <t>Litter system with forced air drying.</t>
  </si>
  <si>
    <t>BF3</t>
  </si>
  <si>
    <t>Litter system with perforated floor and forced air drying.</t>
  </si>
  <si>
    <t>BF4</t>
  </si>
  <si>
    <t>Aviary system.</t>
  </si>
  <si>
    <t>Broilers</t>
  </si>
  <si>
    <t>B1</t>
  </si>
  <si>
    <t>Naturally ventilated, fully littered floor, non-leaking drinkers.</t>
  </si>
  <si>
    <t>B2</t>
  </si>
  <si>
    <t>Fan ventilated, fully littered floor, non-leaking drinkers.</t>
  </si>
  <si>
    <t>Pullets</t>
  </si>
  <si>
    <t>P1</t>
  </si>
  <si>
    <t>P2</t>
  </si>
  <si>
    <t>Turkeys</t>
  </si>
  <si>
    <t>T1</t>
  </si>
  <si>
    <t>T2</t>
  </si>
  <si>
    <t>D1</t>
  </si>
  <si>
    <t>Ducks.</t>
  </si>
  <si>
    <t>M1</t>
  </si>
  <si>
    <t>Manure belts.</t>
  </si>
  <si>
    <t>M2</t>
  </si>
  <si>
    <t>Manure deep pit.</t>
  </si>
  <si>
    <t>M3</t>
  </si>
  <si>
    <t>Other litter.</t>
  </si>
  <si>
    <t>Ammonia – pigs</t>
  </si>
  <si>
    <t>Housing type</t>
  </si>
  <si>
    <t>Sows</t>
  </si>
  <si>
    <t>S1</t>
  </si>
  <si>
    <t>Fully Slatted Floor (FSF).</t>
  </si>
  <si>
    <t>S2</t>
  </si>
  <si>
    <t>Solid Floor – straw system.</t>
  </si>
  <si>
    <t>S3</t>
  </si>
  <si>
    <t>Part-Slatted Floor (PSF) with reduced manure pit.</t>
  </si>
  <si>
    <t>S4</t>
  </si>
  <si>
    <t>FSF with vacuum system for frequent slurry removal.</t>
  </si>
  <si>
    <t>Farrowers</t>
  </si>
  <si>
    <t>F1</t>
  </si>
  <si>
    <t>F2</t>
  </si>
  <si>
    <t>F3</t>
  </si>
  <si>
    <t>FSF/PSF with combination of water and manure channel.</t>
  </si>
  <si>
    <t>F4</t>
  </si>
  <si>
    <t>FSF/PSF with flushing system with manure gutters.</t>
  </si>
  <si>
    <t>F5</t>
  </si>
  <si>
    <t>FSF/PSF with manure pan underneath.</t>
  </si>
  <si>
    <t>Weaners</t>
  </si>
  <si>
    <t>W1</t>
  </si>
  <si>
    <t>W2</t>
  </si>
  <si>
    <t>Sold Floor – straw system.</t>
  </si>
  <si>
    <t>W3</t>
  </si>
  <si>
    <t>Pen/flat deck with FSF/PSF with vacuum system for frequent slurry removal.</t>
  </si>
  <si>
    <t>W4</t>
  </si>
  <si>
    <t>Pen/flat deck with FSF beneath where there is concrete sloped floor to separate faeces or urine.</t>
  </si>
  <si>
    <t>W5</t>
  </si>
  <si>
    <t>Pen with PSF (2-climate system).</t>
  </si>
  <si>
    <t>W6</t>
  </si>
  <si>
    <t>Pen with PSF and sloped or convex solid floor.</t>
  </si>
  <si>
    <t>W7</t>
  </si>
  <si>
    <t>Pen with PSF with triangular slats and manure channel with sloped side-walls.</t>
  </si>
  <si>
    <t>Growers</t>
  </si>
  <si>
    <t>G1</t>
  </si>
  <si>
    <t>G2</t>
  </si>
  <si>
    <t>G3</t>
  </si>
  <si>
    <t>G4</t>
  </si>
  <si>
    <t>PSF with reduced manure pit including slanted walls and vacuum system.</t>
  </si>
  <si>
    <t>G5</t>
  </si>
  <si>
    <t>PSF with central convex solid floor at front and manure gutters with slanted side walls and sloped manure pit.</t>
  </si>
  <si>
    <t>Finishers</t>
  </si>
  <si>
    <t>Fin1</t>
  </si>
  <si>
    <t>Fin2</t>
  </si>
  <si>
    <t>Fin3</t>
  </si>
  <si>
    <t>Fin4</t>
  </si>
  <si>
    <t>Fin5</t>
  </si>
  <si>
    <t>Slurry and Manure storage</t>
  </si>
  <si>
    <t>M4</t>
  </si>
  <si>
    <t>Manure heap.</t>
  </si>
  <si>
    <t>Slurry storage</t>
  </si>
  <si>
    <t>M5</t>
  </si>
  <si>
    <t>Circular store – no cover.</t>
  </si>
  <si>
    <t>M6</t>
  </si>
  <si>
    <t>Circular store – rigid cover.</t>
  </si>
  <si>
    <t>M7</t>
  </si>
  <si>
    <t xml:space="preserve">Circular store – floating cover. </t>
  </si>
  <si>
    <t>M8</t>
  </si>
  <si>
    <t>Circular store – low tech cover.</t>
  </si>
  <si>
    <t>M9</t>
  </si>
  <si>
    <t>Lagoon – no cover.</t>
  </si>
  <si>
    <t>M10</t>
  </si>
  <si>
    <t>Lagoon – rigid cover.</t>
  </si>
  <si>
    <t>M11</t>
  </si>
  <si>
    <t xml:space="preserve">Lagoon – floating cover. </t>
  </si>
  <si>
    <t>M12</t>
  </si>
  <si>
    <t>Lagoon – low tech cover.</t>
  </si>
  <si>
    <t>Reporting Threshold (Kg/y)</t>
  </si>
  <si>
    <t>Below Reporting Threshold (BRT)?</t>
  </si>
  <si>
    <t>Meth1</t>
  </si>
  <si>
    <t>Poultry, manure management.</t>
  </si>
  <si>
    <t>Meth2</t>
  </si>
  <si>
    <t>Meth3</t>
  </si>
  <si>
    <t xml:space="preserve">Pigs, manure management. </t>
  </si>
  <si>
    <t>PM1</t>
  </si>
  <si>
    <t>Layers, perchery or aviary.</t>
  </si>
  <si>
    <t>PM2</t>
  </si>
  <si>
    <t>Layers, cage.</t>
  </si>
  <si>
    <t>PM3</t>
  </si>
  <si>
    <t>Broilers.</t>
  </si>
  <si>
    <t>PM4</t>
  </si>
  <si>
    <t>Turkeys (male).</t>
  </si>
  <si>
    <t>PM5</t>
  </si>
  <si>
    <t>Turkeys (female).</t>
  </si>
  <si>
    <t>PM6</t>
  </si>
  <si>
    <t>PM7</t>
  </si>
  <si>
    <t>Pullets.</t>
  </si>
  <si>
    <t>Fuel type bunt on farm (total in year)</t>
  </si>
  <si>
    <t>Fuel</t>
  </si>
  <si>
    <t>Unit</t>
  </si>
  <si>
    <r>
      <t>kg CO</t>
    </r>
    <r>
      <rPr>
        <vertAlign val="subscript"/>
        <sz val="11"/>
        <color indexed="56"/>
        <rFont val="Calibri"/>
        <family val="2"/>
      </rPr>
      <t xml:space="preserve">2 </t>
    </r>
    <r>
      <rPr>
        <b/>
        <vertAlign val="superscript"/>
        <sz val="12"/>
        <color rgb="FFFF0000"/>
        <rFont val="Calibri"/>
        <family val="2"/>
      </rPr>
      <t>*</t>
    </r>
  </si>
  <si>
    <t>Quantity of fuel in calendar year 2017</t>
  </si>
  <si>
    <t>Total CO2  Emission</t>
  </si>
  <si>
    <t>Gaseous fuels</t>
  </si>
  <si>
    <t>CNG (compressed natural gas)</t>
  </si>
  <si>
    <t>tonnes</t>
  </si>
  <si>
    <t>litres</t>
  </si>
  <si>
    <t>kWh (Net CV)</t>
  </si>
  <si>
    <t>kWh (Gross CV)</t>
  </si>
  <si>
    <t>LNG (liquified natural gas)</t>
  </si>
  <si>
    <t>LPG (liquified petrolium gas)</t>
  </si>
  <si>
    <t>Natural gas</t>
  </si>
  <si>
    <t>cubic metres</t>
  </si>
  <si>
    <t>Other petroleum gas (Consists mainly of ethane, plus other hydrocarbons, (excludes butane and propane).</t>
  </si>
  <si>
    <t>Liquid fuels</t>
  </si>
  <si>
    <t>Diesel (Standard diesel bought from any local filling station (across the board forecourt fuel typically contains biofuel content).</t>
  </si>
  <si>
    <t>Diesel (100% mineral diesel)Diesel that has not been blended with biofuel (non-forecourt diesel).</t>
  </si>
  <si>
    <t>Gas oil (Medium oil used in diesel engines and heating systems (also known as red diesel).</t>
  </si>
  <si>
    <t>Waste oils (Recycled oils outside of the 'Processed Fuel Oil Quality Protocol' definitions).</t>
  </si>
  <si>
    <t>Total Kg CO2 for year=</t>
  </si>
  <si>
    <t>* Factors obtained from  https://www.gov.uk/government/publications/greenhouse-gas-reporting-conversion-factors-2016</t>
  </si>
  <si>
    <t>Manure Storage Poultry (outside buildings only)</t>
  </si>
  <si>
    <t>Ammonia Emission Factor (kg NH3/animal place/year)</t>
  </si>
  <si>
    <t>Emission (kg/year)</t>
  </si>
  <si>
    <t>(kg NH3/tonne fresh manure)</t>
  </si>
  <si>
    <t>Reporting Threshold (kg/y)</t>
  </si>
  <si>
    <t>Emission factor kg dust/animal place/year</t>
  </si>
  <si>
    <r>
      <t>Emission factor kg CH</t>
    </r>
    <r>
      <rPr>
        <b/>
        <sz val="8"/>
        <rFont val="Arial"/>
        <family val="2"/>
      </rPr>
      <t>4</t>
    </r>
    <r>
      <rPr>
        <b/>
        <sz val="10"/>
        <rFont val="Arial"/>
        <family val="2"/>
      </rPr>
      <t>/animal/year</t>
    </r>
  </si>
  <si>
    <t>Pigs, enteric fermentation (from the pigs digestive system).</t>
  </si>
  <si>
    <t>Total Particulates* (kg/y) =</t>
  </si>
  <si>
    <t>SPRI online operator reporting system</t>
  </si>
  <si>
    <t>SEPA SPRI webpage with advice for operators:</t>
  </si>
  <si>
    <t>https://www.sepa.org.uk/environment/environmental-data/spri/operator-guidance/</t>
  </si>
  <si>
    <t>Links:</t>
  </si>
  <si>
    <t>For help or advice, please email:  SPRI.Administration@SEPA.org.uk. Please note that we may ask you to use this calculator to help us understand your emissions.</t>
  </si>
  <si>
    <t xml:space="preserve">The total annual emission figure for each pollutant will be shown in the orange boxes, and the emissions are above or below the pollutant threshold. </t>
  </si>
  <si>
    <t>Ammonia</t>
  </si>
  <si>
    <t>Pigs</t>
  </si>
  <si>
    <t>Methane</t>
  </si>
  <si>
    <t>Total particulates</t>
  </si>
  <si>
    <t>Ammonia - Poultry</t>
  </si>
  <si>
    <t>In column F enter the number of animals on site against each housing type.</t>
  </si>
  <si>
    <t>For each pollutant, enter either BRT or the figure calculated using the SPRI online operator reporting system. In the "Method" section, copy in your calculations.</t>
  </si>
  <si>
    <t>How to use this calculator to produce figures for ammonia, methane and total particulates:</t>
  </si>
  <si>
    <r>
      <t xml:space="preserve">This calculator is designed to help you work out the 2019 pollutant emissions from your intensive livestock facility. Please read the </t>
    </r>
    <r>
      <rPr>
        <b/>
        <sz val="12"/>
        <color theme="1"/>
        <rFont val="Arial"/>
        <family val="2"/>
      </rPr>
      <t>Guidance for smaller scale activities</t>
    </r>
    <r>
      <rPr>
        <sz val="12"/>
        <color theme="1"/>
        <rFont val="Arial"/>
        <family val="2"/>
      </rPr>
      <t xml:space="preserve"> on SEPA's website for detailed information on the use of this calculator and the completion of your return via the SPRI online operator reporting system.</t>
    </r>
  </si>
  <si>
    <r>
      <rPr>
        <b/>
        <sz val="12"/>
        <rFont val="Arial"/>
        <family val="2"/>
      </rPr>
      <t xml:space="preserve">Carbon dioxide emissions to air  </t>
    </r>
    <r>
      <rPr>
        <sz val="12"/>
        <rFont val="Arial"/>
        <family val="2"/>
      </rPr>
      <t xml:space="preserve">                                                                                                                                                                                                                                                                                                                                                   Where you have an animal remains incinerator or operate generators and heaters you should consider using the </t>
    </r>
    <r>
      <rPr>
        <b/>
        <sz val="12"/>
        <rFont val="Arial"/>
        <family val="2"/>
      </rPr>
      <t xml:space="preserve">liquid fuels calculator </t>
    </r>
    <r>
      <rPr>
        <sz val="12"/>
        <rFont val="Arial"/>
        <family val="2"/>
      </rPr>
      <t xml:space="preserve">in this workbook (red tab), which will calculate the carbon dioxide emitted.
Note that it is very unlikely that you will exceed the threshold for carbon dioxide, so in general you should report "below reporting threshold" (BRT).                                                                                                                            </t>
    </r>
  </si>
  <si>
    <t>For 2019, please note that a 20% reduction in ammonia emissions has been applied to all pig emission factors by SEPA to reflect the accepted 2% reduction in dietary crude protein since the original emission factors were published.</t>
  </si>
  <si>
    <t>SEPA Scottish Pollutant Release Inventory (SPRI) Intensive agriculture pig and poultry emissions calculator 2019</t>
  </si>
  <si>
    <t>Male</t>
  </si>
  <si>
    <t>Female</t>
  </si>
  <si>
    <t>Ducks</t>
  </si>
  <si>
    <r>
      <rPr>
        <b/>
        <sz val="12"/>
        <rFont val="Calibri"/>
        <family val="2"/>
        <scheme val="minor"/>
      </rPr>
      <t>*</t>
    </r>
    <r>
      <rPr>
        <b/>
        <sz val="9"/>
        <rFont val="Calibri"/>
        <family val="2"/>
        <scheme val="minor"/>
      </rPr>
      <t xml:space="preserve"> Note to produce a Particulate Matter 10 (PM10) value, divide the PM Total above by 3.</t>
    </r>
  </si>
  <si>
    <t>Ammonia (kg/y) =</t>
  </si>
  <si>
    <t>Methane (kg/y) =</t>
  </si>
  <si>
    <t>Number of animals in 2019</t>
  </si>
  <si>
    <t>Enter your figures here!</t>
  </si>
  <si>
    <t>Select the Emissions calculator tab (green). (If you are reporting for more than one site, make a copy for each site.)</t>
  </si>
  <si>
    <t>Emissions calculator 2019</t>
  </si>
  <si>
    <t>Farm</t>
  </si>
  <si>
    <t>NIC</t>
  </si>
  <si>
    <t>Your reference:</t>
  </si>
  <si>
    <t>Published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</si>
</sst>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6" x14ac:knownFonts="1">
    <font>
      <sz val="11"/>
      <color theme="1"/>
      <name val="Calibri"/>
      <family val="2"/>
      <scheme val="minor"/>
    </font>
    <font>
      <sz val="11"/>
      <color theme="1"/>
      <name val="Calibri"/>
      <family val="2"/>
      <scheme val="minor"/>
    </font>
    <font>
      <u/>
      <sz val="10"/>
      <color theme="10"/>
      <name val="Arial"/>
      <family val="2"/>
    </font>
    <font>
      <sz val="10"/>
      <name val="Arial"/>
      <family val="2"/>
    </font>
    <font>
      <b/>
      <sz val="10"/>
      <name val="Arial"/>
      <family val="2"/>
    </font>
    <font>
      <sz val="11"/>
      <name val="Arial"/>
      <family val="2"/>
    </font>
    <font>
      <sz val="11"/>
      <color rgb="FF002060"/>
      <name val="Calibri"/>
      <family val="2"/>
      <scheme val="minor"/>
    </font>
    <font>
      <vertAlign val="subscript"/>
      <sz val="11"/>
      <color indexed="56"/>
      <name val="Calibri"/>
      <family val="2"/>
    </font>
    <font>
      <b/>
      <vertAlign val="superscript"/>
      <sz val="12"/>
      <color rgb="FFFF0000"/>
      <name val="Calibri"/>
      <family val="2"/>
    </font>
    <font>
      <b/>
      <sz val="8"/>
      <name val="Arial"/>
      <family val="2"/>
    </font>
    <font>
      <sz val="11"/>
      <color theme="1"/>
      <name val="Arial"/>
      <family val="2"/>
    </font>
    <font>
      <b/>
      <sz val="16"/>
      <name val="Arial"/>
      <family val="2"/>
    </font>
    <font>
      <sz val="11"/>
      <name val="Calibri"/>
      <family val="2"/>
      <scheme val="minor"/>
    </font>
    <font>
      <sz val="12"/>
      <color theme="1"/>
      <name val="Calibri"/>
      <family val="2"/>
      <scheme val="minor"/>
    </font>
    <font>
      <b/>
      <sz val="12"/>
      <name val="Arial"/>
      <family val="2"/>
    </font>
    <font>
      <sz val="12"/>
      <color theme="1"/>
      <name val="Arial"/>
      <family val="2"/>
    </font>
    <font>
      <b/>
      <sz val="12"/>
      <color theme="1"/>
      <name val="Arial"/>
      <family val="2"/>
    </font>
    <font>
      <sz val="12"/>
      <name val="Arial"/>
      <family val="2"/>
    </font>
    <font>
      <sz val="12"/>
      <name val="Calibri"/>
      <family val="2"/>
      <scheme val="minor"/>
    </font>
    <font>
      <u/>
      <sz val="12"/>
      <name val="Arial"/>
      <family val="2"/>
    </font>
    <font>
      <sz val="12"/>
      <color rgb="FFFF0000"/>
      <name val="Arial"/>
      <family val="2"/>
    </font>
    <font>
      <b/>
      <sz val="14"/>
      <name val="Calibri"/>
      <family val="2"/>
      <scheme val="minor"/>
    </font>
    <font>
      <b/>
      <sz val="16"/>
      <name val="Calibri"/>
      <family val="2"/>
      <scheme val="minor"/>
    </font>
    <font>
      <b/>
      <sz val="9"/>
      <name val="Calibri"/>
      <family val="2"/>
      <scheme val="minor"/>
    </font>
    <font>
      <b/>
      <sz val="12"/>
      <name val="Calibri"/>
      <family val="2"/>
      <scheme val="minor"/>
    </font>
    <font>
      <b/>
      <sz val="14"/>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E0E0E0"/>
        <bgColor indexed="64"/>
      </patternFill>
    </fill>
    <fill>
      <patternFill patternType="solid">
        <fgColor rgb="FFFFFF00"/>
        <bgColor indexed="64"/>
      </patternFill>
    </fill>
    <fill>
      <patternFill patternType="solid">
        <fgColor rgb="FFD9D9D9"/>
        <bgColor indexed="64"/>
      </patternFill>
    </fill>
    <fill>
      <patternFill patternType="solid">
        <fgColor indexed="22"/>
        <bgColor indexed="64"/>
      </patternFill>
    </fill>
    <fill>
      <patternFill patternType="solid">
        <fgColor rgb="FFFFC000"/>
        <bgColor indexed="64"/>
      </patternFill>
    </fill>
    <fill>
      <patternFill patternType="solid">
        <fgColor theme="9" tint="0.39997558519241921"/>
        <bgColor indexed="64"/>
      </patternFill>
    </fill>
    <fill>
      <patternFill patternType="lightGray">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53D5F"/>
      </left>
      <right style="thin">
        <color rgb="FF053D5F"/>
      </right>
      <top style="thin">
        <color rgb="FF053D5F"/>
      </top>
      <bottom style="thin">
        <color rgb="FF053D5F"/>
      </bottom>
      <diagonal/>
    </border>
    <border>
      <left style="thin">
        <color rgb="FF053D5F"/>
      </left>
      <right style="thin">
        <color rgb="FF053D5F"/>
      </right>
      <top style="thin">
        <color rgb="FF053D5F"/>
      </top>
      <bottom/>
      <diagonal/>
    </border>
    <border>
      <left style="thin">
        <color rgb="FF053D5F"/>
      </left>
      <right style="thin">
        <color rgb="FF053D5F"/>
      </right>
      <top/>
      <bottom/>
      <diagonal/>
    </border>
    <border>
      <left style="thin">
        <color rgb="FF053D5F"/>
      </left>
      <right style="thin">
        <color rgb="FF053D5F"/>
      </right>
      <top/>
      <bottom style="thin">
        <color rgb="FF053D5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xf numFmtId="0" fontId="1" fillId="0" borderId="0"/>
  </cellStyleXfs>
  <cellXfs count="117">
    <xf numFmtId="0" fontId="0" fillId="0" borderId="0" xfId="0"/>
    <xf numFmtId="0" fontId="0" fillId="6" borderId="1" xfId="0" applyFill="1" applyBorder="1" applyProtection="1">
      <protection locked="0"/>
    </xf>
    <xf numFmtId="0" fontId="6" fillId="8" borderId="2" xfId="2" applyFont="1" applyFill="1" applyBorder="1" applyAlignment="1">
      <alignment horizontal="center" wrapText="1"/>
    </xf>
    <xf numFmtId="0" fontId="6" fillId="5" borderId="2" xfId="2" applyFont="1" applyFill="1" applyBorder="1"/>
    <xf numFmtId="164" fontId="6" fillId="0" borderId="2" xfId="2" applyNumberFormat="1" applyFont="1" applyBorder="1" applyAlignment="1">
      <alignment horizontal="center"/>
    </xf>
    <xf numFmtId="0" fontId="0" fillId="6" borderId="1" xfId="0" applyFill="1" applyBorder="1"/>
    <xf numFmtId="164" fontId="6" fillId="0" borderId="2" xfId="2" applyNumberFormat="1" applyFont="1" applyBorder="1" applyAlignment="1">
      <alignment horizontal="center" vertical="center"/>
    </xf>
    <xf numFmtId="0" fontId="6" fillId="9" borderId="2" xfId="2" applyFont="1" applyFill="1" applyBorder="1" applyAlignment="1">
      <alignment horizontal="center"/>
    </xf>
    <xf numFmtId="0" fontId="3" fillId="7" borderId="0" xfId="0" applyFont="1" applyFill="1"/>
    <xf numFmtId="0" fontId="3" fillId="7" borderId="1" xfId="0" applyFont="1" applyFill="1" applyBorder="1"/>
    <xf numFmtId="0" fontId="0" fillId="7" borderId="1" xfId="0" applyFill="1" applyBorder="1"/>
    <xf numFmtId="0" fontId="2" fillId="0" borderId="0" xfId="1"/>
    <xf numFmtId="0" fontId="6" fillId="8" borderId="2" xfId="2" applyFont="1" applyFill="1" applyBorder="1" applyAlignment="1" applyProtection="1">
      <alignment horizontal="center" wrapText="1"/>
      <protection locked="0"/>
    </xf>
    <xf numFmtId="49" fontId="10" fillId="0" borderId="0" xfId="0" applyNumberFormat="1" applyFont="1" applyFill="1" applyAlignment="1" applyProtection="1">
      <alignment horizontal="left" vertical="top" wrapText="1"/>
    </xf>
    <xf numFmtId="0" fontId="10" fillId="0" borderId="0" xfId="0" applyFont="1" applyAlignment="1">
      <alignment horizontal="left" vertical="top"/>
    </xf>
    <xf numFmtId="0" fontId="0" fillId="0" borderId="0" xfId="0" applyFont="1"/>
    <xf numFmtId="49" fontId="11" fillId="0" borderId="0" xfId="0" applyNumberFormat="1" applyFont="1" applyFill="1" applyAlignment="1" applyProtection="1">
      <alignment wrapText="1"/>
    </xf>
    <xf numFmtId="0" fontId="12" fillId="0" borderId="0" xfId="0" applyFont="1" applyFill="1" applyBorder="1" applyAlignment="1">
      <alignment vertical="top"/>
    </xf>
    <xf numFmtId="0" fontId="12" fillId="0" borderId="0" xfId="0" applyFont="1" applyFill="1" applyBorder="1" applyAlignment="1" applyProtection="1">
      <alignment vertical="top"/>
    </xf>
    <xf numFmtId="0" fontId="4" fillId="0" borderId="0" xfId="0" applyFont="1" applyFill="1" applyBorder="1" applyAlignment="1" applyProtection="1">
      <alignment horizontal="left" vertical="top"/>
    </xf>
    <xf numFmtId="0" fontId="3" fillId="0" borderId="0" xfId="0" applyFont="1" applyBorder="1" applyAlignment="1" applyProtection="1">
      <alignment horizontal="center" vertical="top" wrapText="1"/>
    </xf>
    <xf numFmtId="0" fontId="15" fillId="0" borderId="0" xfId="0" applyFont="1" applyFill="1" applyAlignment="1">
      <alignment horizontal="left" vertical="top" wrapText="1"/>
    </xf>
    <xf numFmtId="49" fontId="15" fillId="0" borderId="0" xfId="0" applyNumberFormat="1" applyFont="1" applyFill="1" applyAlignment="1">
      <alignment horizontal="left" vertical="top" wrapText="1"/>
    </xf>
    <xf numFmtId="0" fontId="17" fillId="0" borderId="0" xfId="0" applyFont="1"/>
    <xf numFmtId="49" fontId="17" fillId="0" borderId="0" xfId="0" applyNumberFormat="1" applyFont="1" applyFill="1" applyAlignment="1" applyProtection="1">
      <alignment horizontal="left" vertical="top" wrapText="1"/>
    </xf>
    <xf numFmtId="0" fontId="13" fillId="0" borderId="0" xfId="0" applyFont="1"/>
    <xf numFmtId="0" fontId="15" fillId="0" borderId="0" xfId="0" applyFont="1" applyBorder="1" applyAlignment="1">
      <alignment horizontal="left" vertical="top"/>
    </xf>
    <xf numFmtId="0" fontId="14" fillId="0" borderId="0" xfId="0" applyFont="1"/>
    <xf numFmtId="0" fontId="18" fillId="0" borderId="6" xfId="0" applyFont="1" applyBorder="1"/>
    <xf numFmtId="0" fontId="18" fillId="0" borderId="7" xfId="0" applyFont="1" applyBorder="1"/>
    <xf numFmtId="0" fontId="19" fillId="0" borderId="7" xfId="1" applyFont="1" applyBorder="1" applyAlignment="1">
      <alignment horizontal="left" vertical="top"/>
    </xf>
    <xf numFmtId="0" fontId="17" fillId="0" borderId="7" xfId="0" applyFont="1" applyBorder="1" applyAlignment="1">
      <alignment horizontal="left" vertical="top"/>
    </xf>
    <xf numFmtId="49" fontId="19" fillId="0" borderId="8" xfId="1" applyNumberFormat="1" applyFont="1" applyFill="1" applyBorder="1" applyAlignment="1" applyProtection="1">
      <alignment horizontal="left" vertical="top" wrapText="1"/>
      <protection locked="0"/>
    </xf>
    <xf numFmtId="0" fontId="20" fillId="0" borderId="0" xfId="0" applyFont="1" applyAlignment="1">
      <alignment wrapText="1"/>
    </xf>
    <xf numFmtId="0" fontId="12" fillId="0" borderId="0" xfId="0" applyFont="1" applyBorder="1" applyAlignment="1">
      <alignment vertical="center"/>
    </xf>
    <xf numFmtId="0" fontId="12" fillId="0" borderId="0" xfId="0" applyFont="1" applyBorder="1" applyAlignment="1">
      <alignment vertical="center" wrapText="1"/>
    </xf>
    <xf numFmtId="0" fontId="4" fillId="5" borderId="0" xfId="0" applyFont="1" applyFill="1" applyBorder="1" applyAlignment="1" applyProtection="1">
      <alignment horizontal="center" vertical="top" wrapText="1"/>
    </xf>
    <xf numFmtId="0" fontId="12" fillId="0" borderId="0" xfId="0" applyFont="1" applyBorder="1" applyAlignment="1">
      <alignment vertical="top"/>
    </xf>
    <xf numFmtId="0" fontId="3" fillId="0" borderId="0" xfId="0" applyFont="1" applyBorder="1" applyAlignment="1" applyProtection="1">
      <alignment vertical="top" wrapText="1"/>
    </xf>
    <xf numFmtId="2" fontId="3" fillId="0" borderId="0" xfId="0" applyNumberFormat="1" applyFont="1" applyBorder="1" applyAlignment="1" applyProtection="1">
      <alignment horizontal="center" vertical="top" wrapText="1"/>
    </xf>
    <xf numFmtId="0" fontId="3" fillId="5" borderId="0" xfId="0" applyFont="1" applyFill="1" applyBorder="1" applyAlignment="1" applyProtection="1">
      <alignment horizontal="center" vertical="top" wrapText="1"/>
    </xf>
    <xf numFmtId="0" fontId="3" fillId="5" borderId="0" xfId="0" applyFont="1" applyFill="1" applyBorder="1" applyAlignment="1" applyProtection="1">
      <alignment vertical="top" wrapText="1"/>
    </xf>
    <xf numFmtId="0" fontId="12" fillId="0" borderId="0" xfId="0" applyFont="1" applyBorder="1" applyAlignment="1">
      <alignment horizontal="left" vertical="top"/>
    </xf>
    <xf numFmtId="0" fontId="4" fillId="2" borderId="0" xfId="0" applyFont="1" applyFill="1" applyBorder="1" applyAlignment="1" applyProtection="1">
      <alignment horizontal="center" vertical="top" wrapText="1"/>
    </xf>
    <xf numFmtId="0" fontId="12" fillId="0" borderId="0" xfId="0" applyFont="1" applyBorder="1" applyAlignment="1" applyProtection="1">
      <alignment vertical="top"/>
    </xf>
    <xf numFmtId="0" fontId="5" fillId="7" borderId="0" xfId="0" applyFont="1" applyFill="1" applyBorder="1" applyAlignment="1" applyProtection="1">
      <alignment vertical="top"/>
    </xf>
    <xf numFmtId="0" fontId="5" fillId="7" borderId="0" xfId="0" applyFont="1" applyFill="1" applyBorder="1" applyAlignment="1" applyProtection="1">
      <alignment horizontal="center" vertical="top"/>
    </xf>
    <xf numFmtId="0" fontId="5" fillId="0" borderId="0" xfId="0" applyFont="1" applyBorder="1" applyAlignment="1" applyProtection="1">
      <alignment vertical="top"/>
    </xf>
    <xf numFmtId="0" fontId="3" fillId="0" borderId="0" xfId="0" applyFont="1" applyBorder="1" applyAlignment="1" applyProtection="1">
      <alignment horizontal="left" vertical="top" wrapText="1"/>
    </xf>
    <xf numFmtId="3" fontId="12" fillId="0" borderId="0" xfId="0" applyNumberFormat="1" applyFont="1" applyBorder="1" applyAlignment="1">
      <alignment vertical="top"/>
    </xf>
    <xf numFmtId="0" fontId="3" fillId="0" borderId="0" xfId="0" applyFont="1" applyFill="1" applyBorder="1" applyAlignment="1">
      <alignment horizontal="center" vertical="top" wrapText="1"/>
    </xf>
    <xf numFmtId="0" fontId="5" fillId="0" borderId="0" xfId="0" applyFont="1" applyFill="1" applyBorder="1" applyAlignment="1" applyProtection="1">
      <alignment vertical="top"/>
    </xf>
    <xf numFmtId="0" fontId="23" fillId="0" borderId="0" xfId="0" applyFont="1" applyFill="1" applyBorder="1" applyAlignment="1">
      <alignment vertical="top"/>
    </xf>
    <xf numFmtId="0" fontId="5" fillId="0" borderId="0" xfId="0" applyFont="1" applyFill="1" applyBorder="1" applyAlignment="1" applyProtection="1">
      <alignment horizontal="center" vertical="top"/>
    </xf>
    <xf numFmtId="0" fontId="14" fillId="7" borderId="0" xfId="0" applyFont="1" applyFill="1" applyBorder="1" applyAlignment="1" applyProtection="1">
      <alignment vertical="top"/>
    </xf>
    <xf numFmtId="0" fontId="4" fillId="4" borderId="13" xfId="0" applyFont="1" applyFill="1" applyBorder="1" applyAlignment="1" applyProtection="1">
      <alignment horizontal="center" vertical="top" wrapText="1"/>
    </xf>
    <xf numFmtId="0" fontId="4" fillId="4" borderId="13" xfId="0" applyFont="1" applyFill="1" applyBorder="1" applyAlignment="1" applyProtection="1">
      <alignment horizontal="center" vertical="center" wrapText="1"/>
    </xf>
    <xf numFmtId="0" fontId="4" fillId="0" borderId="0" xfId="0" applyFont="1" applyFill="1" applyBorder="1" applyAlignment="1" applyProtection="1">
      <alignment vertical="top"/>
    </xf>
    <xf numFmtId="0" fontId="25" fillId="0" borderId="0" xfId="0" applyFont="1" applyFill="1" applyBorder="1" applyAlignment="1" applyProtection="1">
      <alignment horizontal="center" vertical="top"/>
    </xf>
    <xf numFmtId="0" fontId="12" fillId="0" borderId="1" xfId="0" applyFont="1" applyFill="1" applyBorder="1" applyAlignment="1" applyProtection="1">
      <alignment vertical="top"/>
      <protection locked="0"/>
    </xf>
    <xf numFmtId="0" fontId="12" fillId="2" borderId="0" xfId="0" applyFont="1" applyFill="1" applyBorder="1" applyAlignment="1" applyProtection="1">
      <alignment vertical="top"/>
    </xf>
    <xf numFmtId="0" fontId="4" fillId="4" borderId="14" xfId="0" applyFont="1" applyFill="1" applyBorder="1" applyAlignment="1" applyProtection="1">
      <alignment horizontal="center" vertical="center" wrapText="1"/>
    </xf>
    <xf numFmtId="0" fontId="4" fillId="3" borderId="15" xfId="0" applyFont="1" applyFill="1" applyBorder="1" applyAlignment="1" applyProtection="1">
      <alignment vertical="top" wrapText="1"/>
    </xf>
    <xf numFmtId="0" fontId="12" fillId="2" borderId="11" xfId="0" applyFont="1" applyFill="1" applyBorder="1" applyAlignment="1" applyProtection="1">
      <alignment vertical="top"/>
    </xf>
    <xf numFmtId="0" fontId="3" fillId="0" borderId="15" xfId="0" applyFont="1" applyBorder="1" applyAlignment="1" applyProtection="1">
      <alignment horizontal="center" vertical="top" wrapText="1"/>
    </xf>
    <xf numFmtId="2" fontId="12" fillId="0" borderId="11" xfId="0" applyNumberFormat="1" applyFont="1" applyFill="1" applyBorder="1" applyAlignment="1" applyProtection="1">
      <alignment horizontal="center" vertical="top"/>
    </xf>
    <xf numFmtId="0" fontId="3" fillId="5" borderId="15" xfId="0" applyFont="1" applyFill="1" applyBorder="1" applyAlignment="1" applyProtection="1">
      <alignment horizontal="center" vertical="top" wrapText="1"/>
    </xf>
    <xf numFmtId="2" fontId="12" fillId="2" borderId="11" xfId="0" applyNumberFormat="1" applyFont="1" applyFill="1" applyBorder="1" applyAlignment="1" applyProtection="1">
      <alignment horizontal="center" vertical="top"/>
    </xf>
    <xf numFmtId="0" fontId="12" fillId="2" borderId="11" xfId="0" applyFont="1" applyFill="1" applyBorder="1" applyAlignment="1" applyProtection="1">
      <alignment horizontal="center" vertical="top"/>
    </xf>
    <xf numFmtId="0" fontId="3" fillId="0" borderId="16" xfId="0" applyFont="1" applyBorder="1" applyAlignment="1" applyProtection="1">
      <alignment horizontal="center" vertical="top" wrapText="1"/>
    </xf>
    <xf numFmtId="0" fontId="3" fillId="0" borderId="17" xfId="0" applyFont="1" applyBorder="1" applyAlignment="1" applyProtection="1">
      <alignment vertical="top" wrapText="1"/>
    </xf>
    <xf numFmtId="0" fontId="3" fillId="0" borderId="17" xfId="0" applyFont="1" applyBorder="1" applyAlignment="1" applyProtection="1">
      <alignment horizontal="center" vertical="top" wrapText="1"/>
    </xf>
    <xf numFmtId="2" fontId="12" fillId="0" borderId="10" xfId="0" applyNumberFormat="1" applyFont="1" applyFill="1" applyBorder="1" applyAlignment="1" applyProtection="1">
      <alignment horizontal="center" vertical="top"/>
    </xf>
    <xf numFmtId="0" fontId="4" fillId="2" borderId="15" xfId="0" applyFont="1" applyFill="1" applyBorder="1" applyAlignment="1" applyProtection="1">
      <alignment horizontal="center" vertical="top" wrapText="1"/>
    </xf>
    <xf numFmtId="0" fontId="3" fillId="5" borderId="15" xfId="0" applyFont="1" applyFill="1" applyBorder="1" applyAlignment="1" applyProtection="1">
      <alignment vertical="top" wrapText="1"/>
    </xf>
    <xf numFmtId="0" fontId="4" fillId="5" borderId="15" xfId="0" applyFont="1" applyFill="1" applyBorder="1" applyAlignment="1" applyProtection="1">
      <alignment horizontal="center" vertical="top" wrapText="1"/>
    </xf>
    <xf numFmtId="0" fontId="21" fillId="0" borderId="1" xfId="0" applyFont="1" applyBorder="1" applyAlignment="1">
      <alignment horizontal="center" vertical="center"/>
    </xf>
    <xf numFmtId="0" fontId="12" fillId="0" borderId="1" xfId="0" applyFont="1" applyBorder="1" applyAlignment="1">
      <alignment vertical="top"/>
    </xf>
    <xf numFmtId="0" fontId="3" fillId="0" borderId="17" xfId="0" applyFont="1" applyBorder="1" applyAlignment="1" applyProtection="1">
      <alignment horizontal="left" vertical="top" wrapText="1"/>
    </xf>
    <xf numFmtId="0" fontId="12" fillId="2" borderId="0" xfId="0" applyFont="1" applyFill="1" applyBorder="1" applyAlignment="1" applyProtection="1">
      <alignment vertical="top"/>
      <protection locked="0"/>
    </xf>
    <xf numFmtId="0" fontId="4" fillId="4" borderId="1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top" wrapText="1"/>
      <protection locked="0"/>
    </xf>
    <xf numFmtId="0" fontId="21" fillId="0" borderId="0" xfId="0" applyFont="1" applyFill="1" applyBorder="1" applyAlignment="1">
      <alignment vertical="center"/>
    </xf>
    <xf numFmtId="0" fontId="12" fillId="0" borderId="1" xfId="0" applyFont="1" applyFill="1" applyBorder="1" applyAlignment="1">
      <alignment vertical="top"/>
    </xf>
    <xf numFmtId="0" fontId="4" fillId="0" borderId="1" xfId="0" applyFont="1" applyFill="1" applyBorder="1" applyAlignment="1" applyProtection="1">
      <alignment horizontal="left" vertical="top"/>
      <protection locked="0"/>
    </xf>
    <xf numFmtId="0" fontId="4" fillId="0" borderId="1" xfId="0" applyFont="1" applyFill="1" applyBorder="1" applyAlignment="1" applyProtection="1">
      <alignment vertical="top"/>
      <protection locked="0"/>
    </xf>
    <xf numFmtId="0" fontId="0" fillId="0" borderId="0" xfId="0" applyAlignment="1">
      <alignment horizontal="right"/>
    </xf>
    <xf numFmtId="0" fontId="12" fillId="0" borderId="0" xfId="0" applyFont="1" applyFill="1" applyBorder="1" applyAlignment="1">
      <alignment horizontal="center" vertical="top"/>
    </xf>
    <xf numFmtId="0" fontId="12" fillId="0" borderId="0" xfId="0" applyFont="1" applyBorder="1" applyAlignment="1">
      <alignment horizontal="center" vertical="center"/>
    </xf>
    <xf numFmtId="0" fontId="12" fillId="0" borderId="0" xfId="0" applyFont="1" applyBorder="1" applyAlignment="1">
      <alignment horizontal="center" vertical="top"/>
    </xf>
    <xf numFmtId="2" fontId="5" fillId="7" borderId="0" xfId="0" applyNumberFormat="1" applyFont="1" applyFill="1" applyBorder="1" applyAlignment="1" applyProtection="1">
      <alignment horizontal="center" vertical="top"/>
    </xf>
    <xf numFmtId="3" fontId="5" fillId="7" borderId="0" xfId="0" applyNumberFormat="1" applyFont="1" applyFill="1" applyBorder="1" applyAlignment="1" applyProtection="1">
      <alignment horizontal="center" vertical="top"/>
    </xf>
    <xf numFmtId="0" fontId="4" fillId="4" borderId="12"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22" fillId="0" borderId="12"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9" xfId="0" applyFont="1" applyBorder="1" applyAlignment="1">
      <alignment horizontal="center" vertical="center" textRotation="90"/>
    </xf>
    <xf numFmtId="0" fontId="11" fillId="0" borderId="1" xfId="0" applyFont="1" applyFill="1" applyBorder="1" applyAlignment="1" applyProtection="1">
      <alignment horizontal="center" vertical="center" textRotation="90"/>
    </xf>
    <xf numFmtId="0" fontId="21" fillId="0" borderId="18" xfId="0" applyFont="1" applyBorder="1" applyAlignment="1">
      <alignment horizontal="center" vertical="center" textRotation="90" wrapText="1"/>
    </xf>
    <xf numFmtId="0" fontId="21" fillId="0" borderId="1" xfId="0" applyFont="1" applyBorder="1" applyAlignment="1">
      <alignment horizontal="center" vertical="center" textRotation="90"/>
    </xf>
    <xf numFmtId="0" fontId="21" fillId="0" borderId="19" xfId="0" applyFont="1" applyBorder="1" applyAlignment="1">
      <alignment horizontal="center" vertical="center"/>
    </xf>
    <xf numFmtId="0" fontId="21" fillId="0" borderId="9" xfId="0" applyFont="1" applyBorder="1" applyAlignment="1">
      <alignment horizontal="center" vertical="center"/>
    </xf>
    <xf numFmtId="0" fontId="21" fillId="0" borderId="19" xfId="0" applyFont="1" applyBorder="1" applyAlignment="1">
      <alignment horizontal="center" vertical="center" textRotation="90"/>
    </xf>
    <xf numFmtId="0" fontId="21" fillId="0" borderId="20" xfId="0" applyFont="1" applyBorder="1" applyAlignment="1">
      <alignment horizontal="center" vertical="center" textRotation="90"/>
    </xf>
    <xf numFmtId="0" fontId="21" fillId="0" borderId="9" xfId="0" applyFont="1" applyBorder="1" applyAlignment="1">
      <alignment horizontal="center" vertical="center" textRotation="90"/>
    </xf>
    <xf numFmtId="0" fontId="6" fillId="5" borderId="3" xfId="2" applyFont="1" applyFill="1" applyBorder="1" applyAlignment="1">
      <alignment horizontal="center" vertical="center"/>
    </xf>
    <xf numFmtId="0" fontId="6" fillId="5" borderId="4" xfId="2" applyFont="1" applyFill="1" applyBorder="1" applyAlignment="1">
      <alignment horizontal="center" vertical="center"/>
    </xf>
    <xf numFmtId="0" fontId="6" fillId="5" borderId="5" xfId="2" applyFont="1" applyFill="1" applyBorder="1" applyAlignment="1">
      <alignment horizontal="center" vertical="center"/>
    </xf>
    <xf numFmtId="0" fontId="6" fillId="5" borderId="3" xfId="2" applyFont="1" applyFill="1" applyBorder="1" applyAlignment="1">
      <alignment vertical="center" wrapText="1"/>
    </xf>
    <xf numFmtId="0" fontId="6" fillId="5" borderId="4" xfId="2" applyFont="1" applyFill="1" applyBorder="1" applyAlignment="1">
      <alignment vertical="center" wrapText="1"/>
    </xf>
    <xf numFmtId="0" fontId="6" fillId="5" borderId="5" xfId="2" applyFont="1" applyFill="1" applyBorder="1" applyAlignment="1">
      <alignment vertical="center" wrapText="1"/>
    </xf>
    <xf numFmtId="0" fontId="6" fillId="5" borderId="3" xfId="2" applyFont="1" applyFill="1" applyBorder="1" applyAlignment="1">
      <alignment vertical="center"/>
    </xf>
    <xf numFmtId="0" fontId="6" fillId="5" borderId="4" xfId="2" applyFont="1" applyFill="1" applyBorder="1" applyAlignment="1">
      <alignment vertical="center"/>
    </xf>
    <xf numFmtId="0" fontId="6" fillId="5" borderId="5" xfId="2" applyFont="1" applyFill="1" applyBorder="1" applyAlignment="1">
      <alignment vertical="center"/>
    </xf>
  </cellXfs>
  <cellStyles count="3">
    <cellStyle name="Hyperlink" xfId="1" builtinId="8"/>
    <cellStyle name="Normal" xfId="0" builtinId="0"/>
    <cellStyle name="Normal 1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328083</xdr:colOff>
      <xdr:row>1</xdr:row>
      <xdr:rowOff>42333</xdr:rowOff>
    </xdr:from>
    <xdr:to>
      <xdr:col>5</xdr:col>
      <xdr:colOff>846666</xdr:colOff>
      <xdr:row>4</xdr:row>
      <xdr:rowOff>148166</xdr:rowOff>
    </xdr:to>
    <xdr:sp macro="" textlink="">
      <xdr:nvSpPr>
        <xdr:cNvPr id="2" name="Down Arrow 1"/>
        <xdr:cNvSpPr/>
      </xdr:nvSpPr>
      <xdr:spPr>
        <a:xfrm>
          <a:off x="10001250" y="285750"/>
          <a:ext cx="518583" cy="730249"/>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pa.org.uk/environment/environmental-data/spri/operator-guidance/" TargetMode="External"/><Relationship Id="rId1" Type="http://schemas.openxmlformats.org/officeDocument/2006/relationships/hyperlink" Target="http://apps.sepa.org.uk/sprioperato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publications/greenhouse-gas-reporting-conversion-factors-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90" zoomScaleNormal="90" workbookViewId="0">
      <selection activeCell="A39" sqref="A39"/>
    </sheetView>
  </sheetViews>
  <sheetFormatPr defaultRowHeight="15" x14ac:dyDescent="0.25"/>
  <cols>
    <col min="1" max="1" width="169.7109375" customWidth="1"/>
  </cols>
  <sheetData>
    <row r="1" spans="1:1" ht="20.25" x14ac:dyDescent="0.3">
      <c r="A1" s="16" t="s">
        <v>182</v>
      </c>
    </row>
    <row r="2" spans="1:1" x14ac:dyDescent="0.25">
      <c r="A2" s="13"/>
    </row>
    <row r="3" spans="1:1" ht="31.5" x14ac:dyDescent="0.25">
      <c r="A3" s="21" t="s">
        <v>179</v>
      </c>
    </row>
    <row r="4" spans="1:1" x14ac:dyDescent="0.25">
      <c r="A4" s="22"/>
    </row>
    <row r="5" spans="1:1" ht="15.75" x14ac:dyDescent="0.25">
      <c r="A5" s="27" t="s">
        <v>178</v>
      </c>
    </row>
    <row r="6" spans="1:1" ht="15.75" x14ac:dyDescent="0.25">
      <c r="A6" s="23" t="s">
        <v>191</v>
      </c>
    </row>
    <row r="7" spans="1:1" x14ac:dyDescent="0.25">
      <c r="A7" s="24" t="s">
        <v>176</v>
      </c>
    </row>
    <row r="8" spans="1:1" ht="15.75" x14ac:dyDescent="0.25">
      <c r="A8" s="23" t="s">
        <v>170</v>
      </c>
    </row>
    <row r="9" spans="1:1" x14ac:dyDescent="0.25">
      <c r="A9" s="26" t="s">
        <v>177</v>
      </c>
    </row>
    <row r="10" spans="1:1" x14ac:dyDescent="0.25">
      <c r="A10" s="24"/>
    </row>
    <row r="11" spans="1:1" ht="61.5" x14ac:dyDescent="0.25">
      <c r="A11" s="24" t="s">
        <v>180</v>
      </c>
    </row>
    <row r="12" spans="1:1" x14ac:dyDescent="0.25">
      <c r="A12" s="24"/>
    </row>
    <row r="13" spans="1:1" x14ac:dyDescent="0.25">
      <c r="A13" s="24" t="s">
        <v>169</v>
      </c>
    </row>
    <row r="14" spans="1:1" ht="16.5" thickBot="1" x14ac:dyDescent="0.3">
      <c r="A14" s="25"/>
    </row>
    <row r="15" spans="1:1" ht="15.75" x14ac:dyDescent="0.25">
      <c r="A15" s="28" t="s">
        <v>168</v>
      </c>
    </row>
    <row r="16" spans="1:1" ht="15.75" x14ac:dyDescent="0.25">
      <c r="A16" s="29" t="s">
        <v>166</v>
      </c>
    </row>
    <row r="17" spans="1:1" x14ac:dyDescent="0.25">
      <c r="A17" s="30" t="s">
        <v>167</v>
      </c>
    </row>
    <row r="18" spans="1:1" x14ac:dyDescent="0.25">
      <c r="A18" s="31"/>
    </row>
    <row r="19" spans="1:1" x14ac:dyDescent="0.25">
      <c r="A19" s="31" t="s">
        <v>165</v>
      </c>
    </row>
    <row r="20" spans="1:1" ht="15.75" thickBot="1" x14ac:dyDescent="0.3">
      <c r="A20" s="32" t="s">
        <v>0</v>
      </c>
    </row>
    <row r="21" spans="1:1" x14ac:dyDescent="0.25">
      <c r="A21" s="14"/>
    </row>
    <row r="22" spans="1:1" ht="30.75" x14ac:dyDescent="0.25">
      <c r="A22" s="33" t="s">
        <v>181</v>
      </c>
    </row>
    <row r="24" spans="1:1" x14ac:dyDescent="0.25">
      <c r="A24" s="86" t="s">
        <v>196</v>
      </c>
    </row>
    <row r="25" spans="1:1" x14ac:dyDescent="0.25">
      <c r="A25" s="15"/>
    </row>
    <row r="26" spans="1:1" x14ac:dyDescent="0.25">
      <c r="A26" s="15"/>
    </row>
  </sheetData>
  <sheetProtection algorithmName="SHA-512" hashValue="xODfFmblWs4XDheCe0IKkZsm+HliaV+wbTj4g6UQ09LLUqwC+WHKzSmcyKwW0PVdkBxzaRQxviBWR1lhlUaiDg==" saltValue="G0O1+0HMrpxwYFjwfL9g2Q==" spinCount="100000" sheet="1" objects="1" scenarios="1"/>
  <hyperlinks>
    <hyperlink ref="A20" r:id="rId1"/>
    <hyperlink ref="A17" r:id="rId2"/>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24"/>
  <sheetViews>
    <sheetView tabSelected="1" zoomScale="90" zoomScaleNormal="90" workbookViewId="0">
      <selection activeCell="F66" sqref="F66"/>
    </sheetView>
  </sheetViews>
  <sheetFormatPr defaultRowHeight="15" x14ac:dyDescent="0.25"/>
  <cols>
    <col min="1" max="1" width="9.140625" style="37"/>
    <col min="2" max="2" width="9.5703125" style="37" bestFit="1" customWidth="1"/>
    <col min="3" max="3" width="10.28515625" style="37" bestFit="1" customWidth="1"/>
    <col min="4" max="4" width="89.7109375" style="37" customWidth="1"/>
    <col min="5" max="5" width="26.28515625" style="37" customWidth="1"/>
    <col min="6" max="6" width="18.5703125" style="17" customWidth="1"/>
    <col min="7" max="7" width="34.140625" style="17" customWidth="1"/>
    <col min="8" max="8" width="25.140625" style="89" customWidth="1"/>
    <col min="9" max="16384" width="9.140625" style="37"/>
  </cols>
  <sheetData>
    <row r="1" spans="1:8" s="17" customFormat="1" ht="18.75" x14ac:dyDescent="0.25">
      <c r="A1" s="82" t="s">
        <v>192</v>
      </c>
      <c r="C1" s="19"/>
      <c r="D1" s="57"/>
      <c r="E1" s="57"/>
      <c r="F1" s="58" t="s">
        <v>190</v>
      </c>
      <c r="G1" s="18"/>
      <c r="H1" s="87"/>
    </row>
    <row r="2" spans="1:8" s="17" customFormat="1" ht="18.75" x14ac:dyDescent="0.25">
      <c r="A2" s="82"/>
      <c r="C2" s="19"/>
      <c r="D2" s="57"/>
      <c r="E2" s="57"/>
      <c r="F2" s="58"/>
      <c r="G2" s="18"/>
      <c r="H2" s="87"/>
    </row>
    <row r="3" spans="1:8" s="17" customFormat="1" x14ac:dyDescent="0.25">
      <c r="A3" s="17" t="s">
        <v>195</v>
      </c>
      <c r="C3" s="83" t="s">
        <v>193</v>
      </c>
      <c r="D3" s="84"/>
      <c r="E3" s="19"/>
      <c r="F3" s="18"/>
      <c r="G3" s="18"/>
      <c r="H3" s="87"/>
    </row>
    <row r="4" spans="1:8" s="17" customFormat="1" x14ac:dyDescent="0.25">
      <c r="C4" s="83" t="s">
        <v>194</v>
      </c>
      <c r="D4" s="85"/>
      <c r="E4" s="57"/>
      <c r="F4" s="18"/>
      <c r="G4" s="18"/>
      <c r="H4" s="87"/>
    </row>
    <row r="5" spans="1:8" s="17" customFormat="1" x14ac:dyDescent="0.25">
      <c r="C5" s="19"/>
      <c r="D5" s="19"/>
      <c r="E5" s="19"/>
      <c r="F5" s="18"/>
      <c r="G5" s="18"/>
      <c r="H5" s="87"/>
    </row>
    <row r="6" spans="1:8" s="35" customFormat="1" ht="25.5" x14ac:dyDescent="0.25">
      <c r="A6" s="100" t="s">
        <v>171</v>
      </c>
      <c r="B6" s="101" t="s">
        <v>2</v>
      </c>
      <c r="C6" s="92" t="s">
        <v>175</v>
      </c>
      <c r="D6" s="93"/>
      <c r="E6" s="93"/>
      <c r="F6" s="56" t="s">
        <v>189</v>
      </c>
      <c r="G6" s="61" t="s">
        <v>158</v>
      </c>
      <c r="H6" s="88"/>
    </row>
    <row r="7" spans="1:8" ht="25.5" x14ac:dyDescent="0.25">
      <c r="A7" s="100"/>
      <c r="B7" s="101"/>
      <c r="C7" s="62" t="s">
        <v>1</v>
      </c>
      <c r="D7" s="36" t="s">
        <v>3</v>
      </c>
      <c r="E7" s="36" t="s">
        <v>157</v>
      </c>
      <c r="F7" s="60"/>
      <c r="G7" s="63"/>
    </row>
    <row r="8" spans="1:8" x14ac:dyDescent="0.25">
      <c r="A8" s="100"/>
      <c r="B8" s="101"/>
      <c r="C8" s="64" t="s">
        <v>4</v>
      </c>
      <c r="D8" s="38" t="s">
        <v>5</v>
      </c>
      <c r="E8" s="20">
        <v>0.28999999999999998</v>
      </c>
      <c r="F8" s="59"/>
      <c r="G8" s="65">
        <f t="shared" ref="G8:G13" si="0">SUM(E8*F8)</f>
        <v>0</v>
      </c>
    </row>
    <row r="9" spans="1:8" x14ac:dyDescent="0.25">
      <c r="A9" s="100"/>
      <c r="B9" s="101"/>
      <c r="C9" s="64" t="s">
        <v>6</v>
      </c>
      <c r="D9" s="38" t="s">
        <v>7</v>
      </c>
      <c r="E9" s="39">
        <v>0.2</v>
      </c>
      <c r="F9" s="59"/>
      <c r="G9" s="65">
        <f t="shared" si="0"/>
        <v>0</v>
      </c>
    </row>
    <row r="10" spans="1:8" x14ac:dyDescent="0.25">
      <c r="A10" s="100"/>
      <c r="B10" s="101"/>
      <c r="C10" s="64" t="s">
        <v>8</v>
      </c>
      <c r="D10" s="38" t="s">
        <v>9</v>
      </c>
      <c r="E10" s="20">
        <v>3.5000000000000003E-2</v>
      </c>
      <c r="F10" s="59"/>
      <c r="G10" s="65">
        <f t="shared" si="0"/>
        <v>0</v>
      </c>
    </row>
    <row r="11" spans="1:8" x14ac:dyDescent="0.25">
      <c r="A11" s="100"/>
      <c r="B11" s="101"/>
      <c r="C11" s="64" t="s">
        <v>10</v>
      </c>
      <c r="D11" s="38" t="s">
        <v>11</v>
      </c>
      <c r="E11" s="20">
        <v>3.5000000000000003E-2</v>
      </c>
      <c r="F11" s="59"/>
      <c r="G11" s="65">
        <f t="shared" si="0"/>
        <v>0</v>
      </c>
    </row>
    <row r="12" spans="1:8" x14ac:dyDescent="0.25">
      <c r="A12" s="100"/>
      <c r="B12" s="101"/>
      <c r="C12" s="64" t="s">
        <v>12</v>
      </c>
      <c r="D12" s="38" t="s">
        <v>13</v>
      </c>
      <c r="E12" s="20">
        <v>0.09</v>
      </c>
      <c r="F12" s="59"/>
      <c r="G12" s="65">
        <f t="shared" si="0"/>
        <v>0</v>
      </c>
    </row>
    <row r="13" spans="1:8" x14ac:dyDescent="0.25">
      <c r="A13" s="100"/>
      <c r="B13" s="101"/>
      <c r="C13" s="64" t="s">
        <v>14</v>
      </c>
      <c r="D13" s="38" t="s">
        <v>15</v>
      </c>
      <c r="E13" s="20">
        <v>3.5000000000000003E-2</v>
      </c>
      <c r="F13" s="59"/>
      <c r="G13" s="65">
        <f t="shared" si="0"/>
        <v>0</v>
      </c>
    </row>
    <row r="14" spans="1:8" x14ac:dyDescent="0.25">
      <c r="A14" s="100"/>
      <c r="B14" s="101"/>
      <c r="C14" s="66"/>
      <c r="D14" s="36" t="s">
        <v>16</v>
      </c>
      <c r="E14" s="40"/>
      <c r="F14" s="79"/>
      <c r="G14" s="67"/>
    </row>
    <row r="15" spans="1:8" x14ac:dyDescent="0.25">
      <c r="A15" s="100"/>
      <c r="B15" s="101"/>
      <c r="C15" s="64" t="s">
        <v>17</v>
      </c>
      <c r="D15" s="38" t="s">
        <v>18</v>
      </c>
      <c r="E15" s="20">
        <v>0.28999999999999998</v>
      </c>
      <c r="F15" s="59"/>
      <c r="G15" s="65">
        <f>SUM(E15*F15)</f>
        <v>0</v>
      </c>
    </row>
    <row r="16" spans="1:8" x14ac:dyDescent="0.25">
      <c r="A16" s="100"/>
      <c r="B16" s="101"/>
      <c r="C16" s="64" t="s">
        <v>19</v>
      </c>
      <c r="D16" s="38" t="s">
        <v>20</v>
      </c>
      <c r="E16" s="20">
        <v>0.12</v>
      </c>
      <c r="F16" s="59"/>
      <c r="G16" s="65">
        <f>SUM(E16*F16)</f>
        <v>0</v>
      </c>
    </row>
    <row r="17" spans="1:13" x14ac:dyDescent="0.25">
      <c r="A17" s="100"/>
      <c r="B17" s="101"/>
      <c r="C17" s="64" t="s">
        <v>21</v>
      </c>
      <c r="D17" s="38" t="s">
        <v>22</v>
      </c>
      <c r="E17" s="39">
        <v>0.1</v>
      </c>
      <c r="F17" s="59"/>
      <c r="G17" s="65">
        <f>SUM(E17*F17)</f>
        <v>0</v>
      </c>
    </row>
    <row r="18" spans="1:13" x14ac:dyDescent="0.25">
      <c r="A18" s="100"/>
      <c r="B18" s="101"/>
      <c r="C18" s="64" t="s">
        <v>23</v>
      </c>
      <c r="D18" s="38" t="s">
        <v>24</v>
      </c>
      <c r="E18" s="20">
        <v>0.08</v>
      </c>
      <c r="F18" s="59"/>
      <c r="G18" s="65">
        <f>SUM(E18*F18)</f>
        <v>0</v>
      </c>
    </row>
    <row r="19" spans="1:13" x14ac:dyDescent="0.25">
      <c r="A19" s="100"/>
      <c r="B19" s="101"/>
      <c r="C19" s="66"/>
      <c r="D19" s="36" t="s">
        <v>25</v>
      </c>
      <c r="E19" s="40"/>
      <c r="F19" s="79"/>
      <c r="G19" s="68"/>
    </row>
    <row r="20" spans="1:13" x14ac:dyDescent="0.25">
      <c r="A20" s="100"/>
      <c r="B20" s="101"/>
      <c r="C20" s="64" t="s">
        <v>26</v>
      </c>
      <c r="D20" s="38" t="s">
        <v>27</v>
      </c>
      <c r="E20" s="20">
        <v>3.4000000000000002E-2</v>
      </c>
      <c r="F20" s="59"/>
      <c r="G20" s="65">
        <f>SUM(E20*F20)</f>
        <v>0</v>
      </c>
      <c r="M20" s="17"/>
    </row>
    <row r="21" spans="1:13" x14ac:dyDescent="0.25">
      <c r="A21" s="100"/>
      <c r="B21" s="101"/>
      <c r="C21" s="64" t="s">
        <v>28</v>
      </c>
      <c r="D21" s="38" t="s">
        <v>29</v>
      </c>
      <c r="E21" s="20">
        <v>3.4000000000000002E-2</v>
      </c>
      <c r="F21" s="59"/>
      <c r="G21" s="65">
        <f>SUM(E21*F21)</f>
        <v>0</v>
      </c>
    </row>
    <row r="22" spans="1:13" x14ac:dyDescent="0.25">
      <c r="A22" s="100"/>
      <c r="B22" s="101"/>
      <c r="C22" s="66"/>
      <c r="D22" s="36" t="s">
        <v>30</v>
      </c>
      <c r="E22" s="40"/>
      <c r="F22" s="79"/>
      <c r="G22" s="68"/>
    </row>
    <row r="23" spans="1:13" x14ac:dyDescent="0.25">
      <c r="A23" s="100"/>
      <c r="B23" s="101"/>
      <c r="C23" s="64" t="s">
        <v>31</v>
      </c>
      <c r="D23" s="38" t="s">
        <v>27</v>
      </c>
      <c r="E23" s="20">
        <v>0.06</v>
      </c>
      <c r="F23" s="59"/>
      <c r="G23" s="65">
        <f>SUM(E23*F23)</f>
        <v>0</v>
      </c>
    </row>
    <row r="24" spans="1:13" x14ac:dyDescent="0.25">
      <c r="A24" s="100"/>
      <c r="B24" s="101"/>
      <c r="C24" s="64" t="s">
        <v>32</v>
      </c>
      <c r="D24" s="38" t="s">
        <v>29</v>
      </c>
      <c r="E24" s="20">
        <v>0.06</v>
      </c>
      <c r="F24" s="59"/>
      <c r="G24" s="65">
        <f>SUM(E24*F24)</f>
        <v>0</v>
      </c>
    </row>
    <row r="25" spans="1:13" x14ac:dyDescent="0.25">
      <c r="A25" s="100"/>
      <c r="B25" s="101"/>
      <c r="C25" s="66"/>
      <c r="D25" s="36" t="s">
        <v>33</v>
      </c>
      <c r="E25" s="40"/>
      <c r="F25" s="79"/>
      <c r="G25" s="68"/>
    </row>
    <row r="26" spans="1:13" x14ac:dyDescent="0.25">
      <c r="A26" s="100"/>
      <c r="B26" s="101"/>
      <c r="C26" s="64" t="s">
        <v>34</v>
      </c>
      <c r="D26" s="38" t="s">
        <v>183</v>
      </c>
      <c r="E26" s="20">
        <v>0.45</v>
      </c>
      <c r="F26" s="59"/>
      <c r="G26" s="65">
        <f>SUM(E26*F26)</f>
        <v>0</v>
      </c>
    </row>
    <row r="27" spans="1:13" x14ac:dyDescent="0.25">
      <c r="A27" s="100"/>
      <c r="B27" s="101"/>
      <c r="C27" s="64" t="s">
        <v>35</v>
      </c>
      <c r="D27" s="38" t="s">
        <v>184</v>
      </c>
      <c r="E27" s="20">
        <v>0.23</v>
      </c>
      <c r="F27" s="59"/>
      <c r="G27" s="65">
        <f>SUM(E27*F27)</f>
        <v>0</v>
      </c>
    </row>
    <row r="28" spans="1:13" x14ac:dyDescent="0.25">
      <c r="A28" s="100"/>
      <c r="B28" s="101"/>
      <c r="C28" s="64" t="s">
        <v>36</v>
      </c>
      <c r="D28" s="38" t="s">
        <v>185</v>
      </c>
      <c r="E28" s="20">
        <v>0.11</v>
      </c>
      <c r="F28" s="59"/>
      <c r="G28" s="65">
        <f>SUM(E28*F28)</f>
        <v>0</v>
      </c>
    </row>
    <row r="29" spans="1:13" ht="25.5" x14ac:dyDescent="0.25">
      <c r="A29" s="100"/>
      <c r="B29" s="101"/>
      <c r="C29" s="66"/>
      <c r="D29" s="36" t="s">
        <v>156</v>
      </c>
      <c r="E29" s="36" t="s">
        <v>159</v>
      </c>
      <c r="F29" s="79"/>
      <c r="G29" s="68"/>
    </row>
    <row r="30" spans="1:13" x14ac:dyDescent="0.25">
      <c r="A30" s="100"/>
      <c r="B30" s="101"/>
      <c r="C30" s="64" t="s">
        <v>38</v>
      </c>
      <c r="D30" s="38" t="s">
        <v>39</v>
      </c>
      <c r="E30" s="20">
        <v>2.38</v>
      </c>
      <c r="F30" s="59"/>
      <c r="G30" s="65">
        <f>SUM(E30*F30)</f>
        <v>0</v>
      </c>
    </row>
    <row r="31" spans="1:13" x14ac:dyDescent="0.25">
      <c r="A31" s="100"/>
      <c r="B31" s="101"/>
      <c r="C31" s="64" t="s">
        <v>40</v>
      </c>
      <c r="D31" s="38" t="s">
        <v>41</v>
      </c>
      <c r="E31" s="20">
        <v>2.38</v>
      </c>
      <c r="F31" s="59"/>
      <c r="G31" s="65">
        <f>SUM(E31*F31)</f>
        <v>0</v>
      </c>
    </row>
    <row r="32" spans="1:13" x14ac:dyDescent="0.25">
      <c r="A32" s="100"/>
      <c r="B32" s="101"/>
      <c r="C32" s="69" t="s">
        <v>42</v>
      </c>
      <c r="D32" s="70" t="s">
        <v>43</v>
      </c>
      <c r="E32" s="71">
        <v>1.74</v>
      </c>
      <c r="F32" s="59"/>
      <c r="G32" s="72">
        <f>SUM(E32*F32)</f>
        <v>0</v>
      </c>
    </row>
    <row r="33" spans="1:10" s="34" customFormat="1" ht="29.25" customHeight="1" x14ac:dyDescent="0.25">
      <c r="A33" s="100"/>
      <c r="B33" s="102" t="s">
        <v>172</v>
      </c>
      <c r="C33" s="92" t="s">
        <v>44</v>
      </c>
      <c r="D33" s="93"/>
      <c r="E33" s="93"/>
      <c r="F33" s="80" t="s">
        <v>189</v>
      </c>
      <c r="G33" s="61" t="s">
        <v>158</v>
      </c>
      <c r="H33" s="88"/>
    </row>
    <row r="34" spans="1:10" ht="25.5" x14ac:dyDescent="0.25">
      <c r="A34" s="100"/>
      <c r="B34" s="102"/>
      <c r="C34" s="73" t="s">
        <v>1</v>
      </c>
      <c r="D34" s="43" t="s">
        <v>45</v>
      </c>
      <c r="E34" s="36" t="s">
        <v>157</v>
      </c>
      <c r="F34" s="79"/>
      <c r="G34" s="68"/>
    </row>
    <row r="35" spans="1:10" x14ac:dyDescent="0.25">
      <c r="A35" s="100"/>
      <c r="B35" s="102"/>
      <c r="C35" s="74"/>
      <c r="D35" s="36" t="s">
        <v>46</v>
      </c>
      <c r="E35" s="41"/>
      <c r="F35" s="79"/>
      <c r="G35" s="68"/>
    </row>
    <row r="36" spans="1:10" x14ac:dyDescent="0.25">
      <c r="A36" s="100"/>
      <c r="B36" s="102"/>
      <c r="C36" s="64" t="s">
        <v>47</v>
      </c>
      <c r="D36" s="38" t="s">
        <v>48</v>
      </c>
      <c r="E36" s="20">
        <v>2.41</v>
      </c>
      <c r="F36" s="59"/>
      <c r="G36" s="65">
        <f>SUM(E36*F36)</f>
        <v>0</v>
      </c>
    </row>
    <row r="37" spans="1:10" ht="12" customHeight="1" x14ac:dyDescent="0.25">
      <c r="A37" s="100"/>
      <c r="B37" s="102"/>
      <c r="C37" s="64" t="s">
        <v>49</v>
      </c>
      <c r="D37" s="38" t="s">
        <v>50</v>
      </c>
      <c r="E37" s="20">
        <v>3.66</v>
      </c>
      <c r="F37" s="59"/>
      <c r="G37" s="65">
        <f>SUM(E37*F37)</f>
        <v>0</v>
      </c>
    </row>
    <row r="38" spans="1:10" x14ac:dyDescent="0.25">
      <c r="A38" s="100"/>
      <c r="B38" s="102"/>
      <c r="C38" s="64" t="s">
        <v>51</v>
      </c>
      <c r="D38" s="38" t="s">
        <v>52</v>
      </c>
      <c r="E38" s="20">
        <v>1.93</v>
      </c>
      <c r="F38" s="59"/>
      <c r="G38" s="65">
        <f>SUM(E38*F38)</f>
        <v>0</v>
      </c>
    </row>
    <row r="39" spans="1:10" x14ac:dyDescent="0.25">
      <c r="A39" s="100"/>
      <c r="B39" s="102"/>
      <c r="C39" s="64" t="s">
        <v>53</v>
      </c>
      <c r="D39" s="38" t="s">
        <v>54</v>
      </c>
      <c r="E39" s="20">
        <v>1.81</v>
      </c>
      <c r="F39" s="59"/>
      <c r="G39" s="65">
        <f>SUM(E39*F39)</f>
        <v>0</v>
      </c>
    </row>
    <row r="40" spans="1:10" x14ac:dyDescent="0.25">
      <c r="A40" s="100"/>
      <c r="B40" s="102"/>
      <c r="C40" s="66"/>
      <c r="D40" s="36" t="s">
        <v>55</v>
      </c>
      <c r="E40" s="40"/>
      <c r="F40" s="79"/>
      <c r="G40" s="68"/>
    </row>
    <row r="41" spans="1:10" x14ac:dyDescent="0.25">
      <c r="A41" s="100"/>
      <c r="B41" s="102"/>
      <c r="C41" s="64" t="s">
        <v>56</v>
      </c>
      <c r="D41" s="38" t="s">
        <v>48</v>
      </c>
      <c r="E41" s="20">
        <v>4.67</v>
      </c>
      <c r="F41" s="59"/>
      <c r="G41" s="65">
        <f>SUM(E41*F41)</f>
        <v>0</v>
      </c>
    </row>
    <row r="42" spans="1:10" x14ac:dyDescent="0.25">
      <c r="A42" s="100"/>
      <c r="B42" s="102"/>
      <c r="C42" s="64" t="s">
        <v>57</v>
      </c>
      <c r="D42" s="38" t="s">
        <v>50</v>
      </c>
      <c r="E42" s="39">
        <v>7.1</v>
      </c>
      <c r="F42" s="59"/>
      <c r="G42" s="65">
        <f>SUM(E42*F42)</f>
        <v>0</v>
      </c>
    </row>
    <row r="43" spans="1:10" x14ac:dyDescent="0.25">
      <c r="A43" s="100"/>
      <c r="B43" s="102"/>
      <c r="C43" s="64" t="s">
        <v>58</v>
      </c>
      <c r="D43" s="38" t="s">
        <v>59</v>
      </c>
      <c r="E43" s="39">
        <v>2.2400000000000002</v>
      </c>
      <c r="F43" s="59"/>
      <c r="G43" s="65">
        <f>SUM(E43*F43)</f>
        <v>0</v>
      </c>
    </row>
    <row r="44" spans="1:10" x14ac:dyDescent="0.25">
      <c r="A44" s="100"/>
      <c r="B44" s="102"/>
      <c r="C44" s="64" t="s">
        <v>60</v>
      </c>
      <c r="D44" s="38" t="s">
        <v>61</v>
      </c>
      <c r="E44" s="20">
        <v>1.87</v>
      </c>
      <c r="F44" s="59"/>
      <c r="G44" s="65">
        <f>SUM(E44*F44)</f>
        <v>0</v>
      </c>
    </row>
    <row r="45" spans="1:10" x14ac:dyDescent="0.25">
      <c r="A45" s="100"/>
      <c r="B45" s="102"/>
      <c r="C45" s="64" t="s">
        <v>62</v>
      </c>
      <c r="D45" s="38" t="s">
        <v>63</v>
      </c>
      <c r="E45" s="20">
        <v>1.63</v>
      </c>
      <c r="F45" s="59"/>
      <c r="G45" s="65">
        <f>SUM(E45*F45)</f>
        <v>0</v>
      </c>
    </row>
    <row r="46" spans="1:10" x14ac:dyDescent="0.25">
      <c r="A46" s="100"/>
      <c r="B46" s="102"/>
      <c r="C46" s="66"/>
      <c r="D46" s="36" t="s">
        <v>64</v>
      </c>
      <c r="E46" s="40"/>
      <c r="F46" s="79"/>
      <c r="G46" s="68"/>
    </row>
    <row r="47" spans="1:10" x14ac:dyDescent="0.25">
      <c r="A47" s="100"/>
      <c r="B47" s="102"/>
      <c r="C47" s="64" t="s">
        <v>65</v>
      </c>
      <c r="D47" s="38" t="s">
        <v>48</v>
      </c>
      <c r="E47" s="20">
        <v>0.23</v>
      </c>
      <c r="F47" s="59"/>
      <c r="G47" s="65">
        <f t="shared" ref="G47:G61" si="1">SUM(E47*F47)</f>
        <v>0</v>
      </c>
      <c r="J47" s="42"/>
    </row>
    <row r="48" spans="1:10" x14ac:dyDescent="0.25">
      <c r="A48" s="100"/>
      <c r="B48" s="102"/>
      <c r="C48" s="64" t="s">
        <v>66</v>
      </c>
      <c r="D48" s="38" t="s">
        <v>67</v>
      </c>
      <c r="E48" s="20">
        <v>0.17</v>
      </c>
      <c r="F48" s="59"/>
      <c r="G48" s="65">
        <f t="shared" si="1"/>
        <v>0</v>
      </c>
    </row>
    <row r="49" spans="1:7" x14ac:dyDescent="0.25">
      <c r="A49" s="100"/>
      <c r="B49" s="102"/>
      <c r="C49" s="64" t="s">
        <v>68</v>
      </c>
      <c r="D49" s="38" t="s">
        <v>69</v>
      </c>
      <c r="E49" s="20">
        <v>0.18</v>
      </c>
      <c r="F49" s="59"/>
      <c r="G49" s="65">
        <f t="shared" si="1"/>
        <v>0</v>
      </c>
    </row>
    <row r="50" spans="1:7" x14ac:dyDescent="0.25">
      <c r="A50" s="100"/>
      <c r="B50" s="102"/>
      <c r="C50" s="64" t="s">
        <v>70</v>
      </c>
      <c r="D50" s="38" t="s">
        <v>71</v>
      </c>
      <c r="E50" s="39">
        <v>0.16</v>
      </c>
      <c r="F50" s="59"/>
      <c r="G50" s="65">
        <f t="shared" si="1"/>
        <v>0</v>
      </c>
    </row>
    <row r="51" spans="1:7" x14ac:dyDescent="0.25">
      <c r="A51" s="100"/>
      <c r="B51" s="102"/>
      <c r="C51" s="64" t="s">
        <v>72</v>
      </c>
      <c r="D51" s="38" t="s">
        <v>73</v>
      </c>
      <c r="E51" s="20">
        <v>0.15</v>
      </c>
      <c r="F51" s="59"/>
      <c r="G51" s="65">
        <f t="shared" si="1"/>
        <v>0</v>
      </c>
    </row>
    <row r="52" spans="1:7" x14ac:dyDescent="0.25">
      <c r="A52" s="100"/>
      <c r="B52" s="102"/>
      <c r="C52" s="64" t="s">
        <v>74</v>
      </c>
      <c r="D52" s="38" t="s">
        <v>75</v>
      </c>
      <c r="E52" s="20">
        <v>0.14000000000000001</v>
      </c>
      <c r="F52" s="59"/>
      <c r="G52" s="65">
        <f t="shared" si="1"/>
        <v>0</v>
      </c>
    </row>
    <row r="53" spans="1:7" x14ac:dyDescent="0.25">
      <c r="A53" s="100"/>
      <c r="B53" s="102"/>
      <c r="C53" s="64" t="s">
        <v>76</v>
      </c>
      <c r="D53" s="38" t="s">
        <v>77</v>
      </c>
      <c r="E53" s="20">
        <v>0.06</v>
      </c>
      <c r="F53" s="59"/>
      <c r="G53" s="65">
        <f t="shared" si="1"/>
        <v>0</v>
      </c>
    </row>
    <row r="54" spans="1:7" x14ac:dyDescent="0.25">
      <c r="A54" s="100"/>
      <c r="B54" s="102"/>
      <c r="C54" s="75"/>
      <c r="D54" s="36" t="s">
        <v>78</v>
      </c>
      <c r="E54" s="40"/>
      <c r="F54" s="79"/>
      <c r="G54" s="68"/>
    </row>
    <row r="55" spans="1:7" x14ac:dyDescent="0.25">
      <c r="A55" s="100"/>
      <c r="B55" s="102"/>
      <c r="C55" s="64" t="s">
        <v>79</v>
      </c>
      <c r="D55" s="38" t="s">
        <v>48</v>
      </c>
      <c r="E55" s="20">
        <v>1.27</v>
      </c>
      <c r="F55" s="59"/>
      <c r="G55" s="65">
        <f t="shared" si="1"/>
        <v>0</v>
      </c>
    </row>
    <row r="56" spans="1:7" x14ac:dyDescent="0.25">
      <c r="A56" s="100"/>
      <c r="B56" s="102"/>
      <c r="C56" s="64" t="s">
        <v>80</v>
      </c>
      <c r="D56" s="38" t="s">
        <v>50</v>
      </c>
      <c r="E56" s="20">
        <v>0.91</v>
      </c>
      <c r="F56" s="59"/>
      <c r="G56" s="65">
        <f t="shared" si="1"/>
        <v>0</v>
      </c>
    </row>
    <row r="57" spans="1:7" x14ac:dyDescent="0.25">
      <c r="A57" s="100"/>
      <c r="B57" s="102"/>
      <c r="C57" s="64" t="s">
        <v>81</v>
      </c>
      <c r="D57" s="38" t="s">
        <v>54</v>
      </c>
      <c r="E57" s="20">
        <v>0.95</v>
      </c>
      <c r="F57" s="59"/>
      <c r="G57" s="65">
        <f t="shared" si="1"/>
        <v>0</v>
      </c>
    </row>
    <row r="58" spans="1:7" x14ac:dyDescent="0.25">
      <c r="A58" s="100"/>
      <c r="B58" s="102"/>
      <c r="C58" s="64" t="s">
        <v>82</v>
      </c>
      <c r="D58" s="38" t="s">
        <v>83</v>
      </c>
      <c r="E58" s="20">
        <v>0.51</v>
      </c>
      <c r="F58" s="59"/>
      <c r="G58" s="65">
        <f t="shared" si="1"/>
        <v>0</v>
      </c>
    </row>
    <row r="59" spans="1:7" ht="25.5" x14ac:dyDescent="0.25">
      <c r="A59" s="100"/>
      <c r="B59" s="102"/>
      <c r="C59" s="64" t="s">
        <v>84</v>
      </c>
      <c r="D59" s="38" t="s">
        <v>85</v>
      </c>
      <c r="E59" s="20">
        <v>0.51</v>
      </c>
      <c r="F59" s="59"/>
      <c r="G59" s="65">
        <f t="shared" si="1"/>
        <v>0</v>
      </c>
    </row>
    <row r="60" spans="1:7" x14ac:dyDescent="0.25">
      <c r="A60" s="100"/>
      <c r="B60" s="102"/>
      <c r="C60" s="66"/>
      <c r="D60" s="36" t="s">
        <v>86</v>
      </c>
      <c r="E60" s="40"/>
      <c r="F60" s="79"/>
      <c r="G60" s="68"/>
    </row>
    <row r="61" spans="1:7" x14ac:dyDescent="0.25">
      <c r="A61" s="100"/>
      <c r="B61" s="102"/>
      <c r="C61" s="64" t="s">
        <v>87</v>
      </c>
      <c r="D61" s="38" t="s">
        <v>48</v>
      </c>
      <c r="E61" s="20">
        <v>3.31</v>
      </c>
      <c r="F61" s="59"/>
      <c r="G61" s="65">
        <f t="shared" si="1"/>
        <v>0</v>
      </c>
    </row>
    <row r="62" spans="1:7" x14ac:dyDescent="0.25">
      <c r="A62" s="100"/>
      <c r="B62" s="102"/>
      <c r="C62" s="64" t="s">
        <v>88</v>
      </c>
      <c r="D62" s="38" t="s">
        <v>50</v>
      </c>
      <c r="E62" s="20">
        <v>2.38</v>
      </c>
      <c r="F62" s="59"/>
      <c r="G62" s="65">
        <f>SUM(E62*F62)</f>
        <v>0</v>
      </c>
    </row>
    <row r="63" spans="1:7" x14ac:dyDescent="0.25">
      <c r="A63" s="100"/>
      <c r="B63" s="102"/>
      <c r="C63" s="64" t="s">
        <v>89</v>
      </c>
      <c r="D63" s="38" t="s">
        <v>54</v>
      </c>
      <c r="E63" s="20">
        <v>2.4900000000000002</v>
      </c>
      <c r="F63" s="59"/>
      <c r="G63" s="65">
        <f>SUM(E63*F63)</f>
        <v>0</v>
      </c>
    </row>
    <row r="64" spans="1:7" x14ac:dyDescent="0.25">
      <c r="A64" s="100"/>
      <c r="B64" s="102"/>
      <c r="C64" s="64" t="s">
        <v>90</v>
      </c>
      <c r="D64" s="38" t="s">
        <v>83</v>
      </c>
      <c r="E64" s="20">
        <v>1.33</v>
      </c>
      <c r="F64" s="59"/>
      <c r="G64" s="65">
        <f t="shared" ref="G64" si="2">SUM(E64*F64)</f>
        <v>0</v>
      </c>
    </row>
    <row r="65" spans="1:8" ht="25.5" x14ac:dyDescent="0.25">
      <c r="A65" s="100"/>
      <c r="B65" s="102"/>
      <c r="C65" s="64" t="s">
        <v>91</v>
      </c>
      <c r="D65" s="38" t="s">
        <v>85</v>
      </c>
      <c r="E65" s="20">
        <v>1.33</v>
      </c>
      <c r="F65" s="59"/>
      <c r="G65" s="65">
        <f>SUM(E65*F65)</f>
        <v>0</v>
      </c>
    </row>
    <row r="66" spans="1:8" ht="13.5" customHeight="1" x14ac:dyDescent="0.25">
      <c r="A66" s="100"/>
      <c r="B66" s="102"/>
      <c r="C66" s="73" t="s">
        <v>1</v>
      </c>
      <c r="D66" s="43" t="s">
        <v>92</v>
      </c>
      <c r="E66" s="36" t="s">
        <v>159</v>
      </c>
      <c r="F66" s="79"/>
      <c r="G66" s="68"/>
    </row>
    <row r="67" spans="1:8" x14ac:dyDescent="0.25">
      <c r="A67" s="100"/>
      <c r="B67" s="102"/>
      <c r="C67" s="64" t="s">
        <v>93</v>
      </c>
      <c r="D67" s="38" t="s">
        <v>94</v>
      </c>
      <c r="E67" s="20">
        <v>1.49</v>
      </c>
      <c r="F67" s="59"/>
      <c r="G67" s="65">
        <f t="shared" ref="G67:G76" si="3">SUM(E67*F67)</f>
        <v>0</v>
      </c>
    </row>
    <row r="68" spans="1:8" x14ac:dyDescent="0.25">
      <c r="A68" s="100"/>
      <c r="B68" s="102"/>
      <c r="C68" s="66"/>
      <c r="D68" s="36" t="s">
        <v>95</v>
      </c>
      <c r="E68" s="41"/>
      <c r="F68" s="79"/>
      <c r="G68" s="68"/>
    </row>
    <row r="69" spans="1:8" x14ac:dyDescent="0.25">
      <c r="A69" s="100"/>
      <c r="B69" s="102"/>
      <c r="C69" s="64" t="s">
        <v>96</v>
      </c>
      <c r="D69" s="38" t="s">
        <v>97</v>
      </c>
      <c r="E69" s="20">
        <v>1.4</v>
      </c>
      <c r="F69" s="59"/>
      <c r="G69" s="65">
        <f t="shared" si="3"/>
        <v>0</v>
      </c>
    </row>
    <row r="70" spans="1:8" x14ac:dyDescent="0.25">
      <c r="A70" s="100"/>
      <c r="B70" s="102"/>
      <c r="C70" s="64" t="s">
        <v>98</v>
      </c>
      <c r="D70" s="38" t="s">
        <v>99</v>
      </c>
      <c r="E70" s="20">
        <v>0.28000000000000003</v>
      </c>
      <c r="F70" s="59"/>
      <c r="G70" s="65">
        <f t="shared" si="3"/>
        <v>0</v>
      </c>
    </row>
    <row r="71" spans="1:8" x14ac:dyDescent="0.25">
      <c r="A71" s="100"/>
      <c r="B71" s="102"/>
      <c r="C71" s="64" t="s">
        <v>100</v>
      </c>
      <c r="D71" s="38" t="s">
        <v>101</v>
      </c>
      <c r="E71" s="20">
        <v>0.7</v>
      </c>
      <c r="F71" s="59"/>
      <c r="G71" s="65">
        <f t="shared" si="3"/>
        <v>0</v>
      </c>
    </row>
    <row r="72" spans="1:8" x14ac:dyDescent="0.25">
      <c r="A72" s="100"/>
      <c r="B72" s="102"/>
      <c r="C72" s="64" t="s">
        <v>102</v>
      </c>
      <c r="D72" s="38" t="s">
        <v>103</v>
      </c>
      <c r="E72" s="20">
        <v>1.05</v>
      </c>
      <c r="F72" s="59"/>
      <c r="G72" s="65">
        <f t="shared" si="3"/>
        <v>0</v>
      </c>
    </row>
    <row r="73" spans="1:8" x14ac:dyDescent="0.25">
      <c r="A73" s="100"/>
      <c r="B73" s="102"/>
      <c r="C73" s="64" t="s">
        <v>104</v>
      </c>
      <c r="D73" s="38" t="s">
        <v>105</v>
      </c>
      <c r="E73" s="20">
        <v>1.4</v>
      </c>
      <c r="F73" s="59"/>
      <c r="G73" s="65">
        <f t="shared" si="3"/>
        <v>0</v>
      </c>
    </row>
    <row r="74" spans="1:8" x14ac:dyDescent="0.25">
      <c r="A74" s="100"/>
      <c r="B74" s="102"/>
      <c r="C74" s="64" t="s">
        <v>106</v>
      </c>
      <c r="D74" s="38" t="s">
        <v>107</v>
      </c>
      <c r="E74" s="20">
        <v>0.28000000000000003</v>
      </c>
      <c r="F74" s="59"/>
      <c r="G74" s="65">
        <f t="shared" si="3"/>
        <v>0</v>
      </c>
    </row>
    <row r="75" spans="1:8" x14ac:dyDescent="0.25">
      <c r="A75" s="100"/>
      <c r="B75" s="102"/>
      <c r="C75" s="64" t="s">
        <v>108</v>
      </c>
      <c r="D75" s="38" t="s">
        <v>109</v>
      </c>
      <c r="E75" s="20">
        <v>0.56000000000000005</v>
      </c>
      <c r="F75" s="59"/>
      <c r="G75" s="65">
        <f t="shared" si="3"/>
        <v>0</v>
      </c>
    </row>
    <row r="76" spans="1:8" x14ac:dyDescent="0.25">
      <c r="A76" s="100"/>
      <c r="B76" s="102"/>
      <c r="C76" s="69" t="s">
        <v>110</v>
      </c>
      <c r="D76" s="70" t="s">
        <v>111</v>
      </c>
      <c r="E76" s="71">
        <v>0.84</v>
      </c>
      <c r="F76" s="59"/>
      <c r="G76" s="72">
        <f t="shared" si="3"/>
        <v>0</v>
      </c>
    </row>
    <row r="77" spans="1:8" ht="19.5" customHeight="1" x14ac:dyDescent="0.25">
      <c r="C77" s="44"/>
      <c r="D77" s="44"/>
      <c r="E77" s="20"/>
      <c r="F77" s="81"/>
      <c r="G77" s="54" t="s">
        <v>187</v>
      </c>
      <c r="H77" s="90">
        <f>SUM(G8:G76)</f>
        <v>0</v>
      </c>
    </row>
    <row r="78" spans="1:8" ht="19.5" customHeight="1" x14ac:dyDescent="0.25">
      <c r="C78" s="44"/>
      <c r="D78" s="44"/>
      <c r="E78" s="20"/>
      <c r="F78" s="50"/>
      <c r="G78" s="45" t="s">
        <v>160</v>
      </c>
      <c r="H78" s="91">
        <v>1000</v>
      </c>
    </row>
    <row r="79" spans="1:8" ht="19.5" customHeight="1" x14ac:dyDescent="0.25">
      <c r="C79" s="20"/>
      <c r="D79" s="38"/>
      <c r="E79" s="20"/>
      <c r="F79" s="50"/>
      <c r="G79" s="45" t="s">
        <v>113</v>
      </c>
      <c r="H79" s="46" t="str">
        <f>IF(H77&gt;H78,"NO- report above value","YES")</f>
        <v>YES</v>
      </c>
    </row>
    <row r="80" spans="1:8" ht="33.75" customHeight="1" x14ac:dyDescent="0.25">
      <c r="C80" s="20"/>
      <c r="D80" s="38"/>
      <c r="E80" s="20"/>
      <c r="F80" s="50"/>
      <c r="G80" s="51"/>
      <c r="H80" s="53"/>
    </row>
    <row r="81" spans="1:8" ht="31.5" customHeight="1" x14ac:dyDescent="0.25">
      <c r="A81" s="97" t="s">
        <v>173</v>
      </c>
      <c r="B81" s="77"/>
      <c r="C81" s="55" t="s">
        <v>1</v>
      </c>
      <c r="D81" s="55" t="s">
        <v>173</v>
      </c>
      <c r="E81" s="55" t="s">
        <v>162</v>
      </c>
      <c r="F81" s="56" t="s">
        <v>189</v>
      </c>
      <c r="G81" s="61" t="s">
        <v>158</v>
      </c>
    </row>
    <row r="82" spans="1:8" ht="18.75" x14ac:dyDescent="0.25">
      <c r="A82" s="98"/>
      <c r="B82" s="76" t="s">
        <v>2</v>
      </c>
      <c r="C82" s="20" t="s">
        <v>114</v>
      </c>
      <c r="D82" s="38" t="s">
        <v>115</v>
      </c>
      <c r="E82" s="20">
        <v>7.8E-2</v>
      </c>
      <c r="F82" s="59"/>
      <c r="G82" s="65">
        <f t="shared" ref="G82" si="4">SUM(E82*F82)</f>
        <v>0</v>
      </c>
    </row>
    <row r="83" spans="1:8" x14ac:dyDescent="0.25">
      <c r="A83" s="98"/>
      <c r="B83" s="103" t="s">
        <v>172</v>
      </c>
      <c r="C83" s="20" t="s">
        <v>116</v>
      </c>
      <c r="D83" s="38" t="s">
        <v>163</v>
      </c>
      <c r="E83" s="20">
        <v>1.5</v>
      </c>
      <c r="F83" s="59"/>
      <c r="G83" s="65">
        <f>SUM(E83*F83)</f>
        <v>0</v>
      </c>
    </row>
    <row r="84" spans="1:8" x14ac:dyDescent="0.25">
      <c r="A84" s="99"/>
      <c r="B84" s="104"/>
      <c r="C84" s="71" t="s">
        <v>117</v>
      </c>
      <c r="D84" s="70" t="s">
        <v>118</v>
      </c>
      <c r="E84" s="71">
        <v>3</v>
      </c>
      <c r="F84" s="59"/>
      <c r="G84" s="72">
        <f>SUM(E84*F84)</f>
        <v>0</v>
      </c>
    </row>
    <row r="85" spans="1:8" ht="15.75" x14ac:dyDescent="0.25">
      <c r="C85" s="47"/>
      <c r="D85" s="44"/>
      <c r="E85" s="44"/>
      <c r="F85" s="50"/>
      <c r="G85" s="54" t="s">
        <v>188</v>
      </c>
      <c r="H85" s="90">
        <f>SUM(G82:G84)</f>
        <v>0</v>
      </c>
    </row>
    <row r="86" spans="1:8" x14ac:dyDescent="0.25">
      <c r="C86" s="47"/>
      <c r="D86" s="44"/>
      <c r="E86" s="44"/>
      <c r="F86" s="50"/>
      <c r="G86" s="45" t="s">
        <v>160</v>
      </c>
      <c r="H86" s="91">
        <v>10000</v>
      </c>
    </row>
    <row r="87" spans="1:8" x14ac:dyDescent="0.25">
      <c r="C87" s="47"/>
      <c r="D87" s="44"/>
      <c r="E87" s="44"/>
      <c r="F87" s="50"/>
      <c r="G87" s="45" t="s">
        <v>113</v>
      </c>
      <c r="H87" s="46" t="str">
        <f>IF(H85&gt;H86,"NO- report above value","YES")</f>
        <v>YES</v>
      </c>
    </row>
    <row r="88" spans="1:8" ht="39" customHeight="1" x14ac:dyDescent="0.25">
      <c r="C88" s="47"/>
      <c r="D88" s="44"/>
      <c r="E88" s="44"/>
      <c r="F88" s="50"/>
      <c r="G88" s="51"/>
      <c r="H88" s="53"/>
    </row>
    <row r="89" spans="1:8" ht="25.5" x14ac:dyDescent="0.25">
      <c r="A89" s="94" t="s">
        <v>174</v>
      </c>
      <c r="B89" s="105" t="s">
        <v>2</v>
      </c>
      <c r="C89" s="55" t="s">
        <v>1</v>
      </c>
      <c r="D89" s="55" t="s">
        <v>174</v>
      </c>
      <c r="E89" s="55" t="s">
        <v>161</v>
      </c>
      <c r="F89" s="56" t="s">
        <v>189</v>
      </c>
      <c r="G89" s="61" t="s">
        <v>158</v>
      </c>
    </row>
    <row r="90" spans="1:8" ht="15" customHeight="1" x14ac:dyDescent="0.25">
      <c r="A90" s="95"/>
      <c r="B90" s="106"/>
      <c r="C90" s="20" t="s">
        <v>119</v>
      </c>
      <c r="D90" s="48" t="s">
        <v>120</v>
      </c>
      <c r="E90" s="20">
        <v>0.1</v>
      </c>
      <c r="F90" s="59"/>
      <c r="G90" s="65">
        <f t="shared" ref="G90:G96" si="5">SUM(E90*F90)</f>
        <v>0</v>
      </c>
    </row>
    <row r="91" spans="1:8" x14ac:dyDescent="0.25">
      <c r="A91" s="95"/>
      <c r="B91" s="106"/>
      <c r="C91" s="20" t="s">
        <v>121</v>
      </c>
      <c r="D91" s="48" t="s">
        <v>122</v>
      </c>
      <c r="E91" s="20">
        <v>0.05</v>
      </c>
      <c r="F91" s="59"/>
      <c r="G91" s="65">
        <f t="shared" si="5"/>
        <v>0</v>
      </c>
    </row>
    <row r="92" spans="1:8" x14ac:dyDescent="0.25">
      <c r="A92" s="95"/>
      <c r="B92" s="106"/>
      <c r="C92" s="20" t="s">
        <v>123</v>
      </c>
      <c r="D92" s="48" t="s">
        <v>124</v>
      </c>
      <c r="E92" s="20">
        <v>0.1</v>
      </c>
      <c r="F92" s="59"/>
      <c r="G92" s="65">
        <f t="shared" si="5"/>
        <v>0</v>
      </c>
    </row>
    <row r="93" spans="1:8" x14ac:dyDescent="0.25">
      <c r="A93" s="95"/>
      <c r="B93" s="106"/>
      <c r="C93" s="20" t="s">
        <v>125</v>
      </c>
      <c r="D93" s="48" t="s">
        <v>126</v>
      </c>
      <c r="E93" s="20">
        <v>0.9</v>
      </c>
      <c r="F93" s="59"/>
      <c r="G93" s="65">
        <f t="shared" si="5"/>
        <v>0</v>
      </c>
    </row>
    <row r="94" spans="1:8" x14ac:dyDescent="0.25">
      <c r="A94" s="95"/>
      <c r="B94" s="106"/>
      <c r="C94" s="20" t="s">
        <v>127</v>
      </c>
      <c r="D94" s="48" t="s">
        <v>128</v>
      </c>
      <c r="E94" s="20">
        <v>0.5</v>
      </c>
      <c r="F94" s="59"/>
      <c r="G94" s="65">
        <f t="shared" si="5"/>
        <v>0</v>
      </c>
    </row>
    <row r="95" spans="1:8" x14ac:dyDescent="0.25">
      <c r="A95" s="95"/>
      <c r="B95" s="106"/>
      <c r="C95" s="20" t="s">
        <v>129</v>
      </c>
      <c r="D95" s="48" t="s">
        <v>37</v>
      </c>
      <c r="E95" s="20">
        <v>0.2</v>
      </c>
      <c r="F95" s="59"/>
      <c r="G95" s="65">
        <f t="shared" si="5"/>
        <v>0</v>
      </c>
    </row>
    <row r="96" spans="1:8" x14ac:dyDescent="0.25">
      <c r="A96" s="96"/>
      <c r="B96" s="107"/>
      <c r="C96" s="71" t="s">
        <v>130</v>
      </c>
      <c r="D96" s="78" t="s">
        <v>131</v>
      </c>
      <c r="E96" s="71">
        <v>0.1</v>
      </c>
      <c r="F96" s="59"/>
      <c r="G96" s="72">
        <f t="shared" si="5"/>
        <v>0</v>
      </c>
    </row>
    <row r="97" spans="7:8" ht="15.75" x14ac:dyDescent="0.25">
      <c r="G97" s="54" t="s">
        <v>164</v>
      </c>
      <c r="H97" s="90">
        <f>SUM(G90:G96)</f>
        <v>0</v>
      </c>
    </row>
    <row r="98" spans="7:8" x14ac:dyDescent="0.25">
      <c r="G98" s="45" t="s">
        <v>160</v>
      </c>
      <c r="H98" s="91">
        <v>50000</v>
      </c>
    </row>
    <row r="99" spans="7:8" x14ac:dyDescent="0.25">
      <c r="G99" s="45" t="s">
        <v>113</v>
      </c>
      <c r="H99" s="46" t="str">
        <f>IF(H97&gt;H98,"NO- report above value","YES")</f>
        <v>YES</v>
      </c>
    </row>
    <row r="100" spans="7:8" ht="15.75" x14ac:dyDescent="0.25">
      <c r="G100" s="52" t="s">
        <v>186</v>
      </c>
    </row>
    <row r="309" spans="4:4" x14ac:dyDescent="0.25">
      <c r="D309" s="49"/>
    </row>
    <row r="311" spans="4:4" x14ac:dyDescent="0.25">
      <c r="D311" s="49"/>
    </row>
    <row r="424" spans="4:4" x14ac:dyDescent="0.25">
      <c r="D424" s="49"/>
    </row>
  </sheetData>
  <sheetProtection algorithmName="SHA-512" hashValue="EdnA3Akpp97XJ+evb4+OzC2kq8wrPVEBzVxqnpSkyT0rW2rtRxfZQ4DtvMoNBx8fzidqt5Nazv17hbURokw3SA==" saltValue="IhETt1UjQZmHAGIjxCpPxw==" spinCount="100000" sheet="1" selectLockedCells="1"/>
  <mergeCells count="9">
    <mergeCell ref="C33:E33"/>
    <mergeCell ref="C6:E6"/>
    <mergeCell ref="A89:A96"/>
    <mergeCell ref="A81:A84"/>
    <mergeCell ref="A6:A76"/>
    <mergeCell ref="B6:B32"/>
    <mergeCell ref="B33:B76"/>
    <mergeCell ref="B83:B84"/>
    <mergeCell ref="B89:B96"/>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2"/>
  <sheetViews>
    <sheetView workbookViewId="0">
      <selection activeCell="E2" sqref="E2:E37"/>
    </sheetView>
  </sheetViews>
  <sheetFormatPr defaultRowHeight="15" x14ac:dyDescent="0.25"/>
  <cols>
    <col min="1" max="1" width="13.42578125" bestFit="1" customWidth="1"/>
    <col min="2" max="2" width="104.28515625" customWidth="1"/>
    <col min="3" max="3" width="14.7109375" bestFit="1" customWidth="1"/>
    <col min="4" max="4" width="10.5703125" bestFit="1" customWidth="1"/>
    <col min="5" max="5" width="30" bestFit="1" customWidth="1"/>
    <col min="6" max="6" width="9.42578125" bestFit="1" customWidth="1"/>
  </cols>
  <sheetData>
    <row r="1" spans="1:6" ht="46.5" x14ac:dyDescent="0.35">
      <c r="A1" s="2" t="s">
        <v>132</v>
      </c>
      <c r="B1" s="2" t="s">
        <v>133</v>
      </c>
      <c r="C1" s="2" t="s">
        <v>134</v>
      </c>
      <c r="D1" s="2" t="s">
        <v>135</v>
      </c>
      <c r="E1" s="12" t="s">
        <v>136</v>
      </c>
      <c r="F1" s="2" t="s">
        <v>137</v>
      </c>
    </row>
    <row r="2" spans="1:6" x14ac:dyDescent="0.25">
      <c r="A2" s="108" t="s">
        <v>138</v>
      </c>
      <c r="B2" s="114" t="s">
        <v>139</v>
      </c>
      <c r="C2" s="3" t="s">
        <v>140</v>
      </c>
      <c r="D2" s="4">
        <v>2710.6371418547596</v>
      </c>
      <c r="E2" s="1"/>
      <c r="F2" s="5">
        <f>SUM(D2*E2)</f>
        <v>0</v>
      </c>
    </row>
    <row r="3" spans="1:6" x14ac:dyDescent="0.25">
      <c r="A3" s="109"/>
      <c r="B3" s="115"/>
      <c r="C3" s="3" t="s">
        <v>141</v>
      </c>
      <c r="D3" s="4">
        <v>0.47436149982458292</v>
      </c>
      <c r="E3" s="1"/>
      <c r="F3" s="5">
        <f t="shared" ref="F3:F37" si="0">SUM(D3*E3)</f>
        <v>0</v>
      </c>
    </row>
    <row r="4" spans="1:6" x14ac:dyDescent="0.25">
      <c r="A4" s="109"/>
      <c r="B4" s="115"/>
      <c r="C4" s="3" t="s">
        <v>142</v>
      </c>
      <c r="D4" s="4">
        <v>0.20405030487437806</v>
      </c>
      <c r="E4" s="1"/>
      <c r="F4" s="5">
        <f t="shared" si="0"/>
        <v>0</v>
      </c>
    </row>
    <row r="5" spans="1:6" x14ac:dyDescent="0.25">
      <c r="A5" s="109"/>
      <c r="B5" s="116"/>
      <c r="C5" s="3" t="s">
        <v>143</v>
      </c>
      <c r="D5" s="4">
        <v>0.18364527438694028</v>
      </c>
      <c r="E5" s="1"/>
      <c r="F5" s="5">
        <f t="shared" si="0"/>
        <v>0</v>
      </c>
    </row>
    <row r="6" spans="1:6" x14ac:dyDescent="0.25">
      <c r="A6" s="109"/>
      <c r="B6" s="114" t="s">
        <v>144</v>
      </c>
      <c r="C6" s="3" t="s">
        <v>140</v>
      </c>
      <c r="D6" s="4">
        <v>2710.6371418547596</v>
      </c>
      <c r="E6" s="1"/>
      <c r="F6" s="5">
        <f t="shared" si="0"/>
        <v>0</v>
      </c>
    </row>
    <row r="7" spans="1:6" x14ac:dyDescent="0.25">
      <c r="A7" s="109"/>
      <c r="B7" s="115"/>
      <c r="C7" s="3" t="s">
        <v>141</v>
      </c>
      <c r="D7" s="4">
        <v>1.2265326433731945</v>
      </c>
      <c r="E7" s="1"/>
      <c r="F7" s="5">
        <f t="shared" si="0"/>
        <v>0</v>
      </c>
    </row>
    <row r="8" spans="1:6" x14ac:dyDescent="0.25">
      <c r="A8" s="109"/>
      <c r="B8" s="115"/>
      <c r="C8" s="3" t="s">
        <v>142</v>
      </c>
      <c r="D8" s="6">
        <v>0.20405030487437806</v>
      </c>
      <c r="E8" s="1"/>
      <c r="F8" s="5">
        <f t="shared" si="0"/>
        <v>0</v>
      </c>
    </row>
    <row r="9" spans="1:6" x14ac:dyDescent="0.25">
      <c r="A9" s="109"/>
      <c r="B9" s="116"/>
      <c r="C9" s="3" t="s">
        <v>143</v>
      </c>
      <c r="D9" s="4">
        <v>0.18364527438694028</v>
      </c>
      <c r="E9" s="1"/>
      <c r="F9" s="5">
        <f t="shared" si="0"/>
        <v>0</v>
      </c>
    </row>
    <row r="10" spans="1:6" x14ac:dyDescent="0.25">
      <c r="A10" s="109"/>
      <c r="B10" s="114" t="s">
        <v>145</v>
      </c>
      <c r="C10" s="3" t="s">
        <v>140</v>
      </c>
      <c r="D10" s="4">
        <v>2936.4761416983624</v>
      </c>
      <c r="E10" s="1"/>
      <c r="F10" s="5">
        <f t="shared" si="0"/>
        <v>0</v>
      </c>
    </row>
    <row r="11" spans="1:6" x14ac:dyDescent="0.25">
      <c r="A11" s="109"/>
      <c r="B11" s="115"/>
      <c r="C11" s="3" t="s">
        <v>141</v>
      </c>
      <c r="D11" s="4">
        <v>1.5023027865338361</v>
      </c>
      <c r="E11" s="1"/>
      <c r="F11" s="5">
        <f t="shared" si="0"/>
        <v>0</v>
      </c>
    </row>
    <row r="12" spans="1:6" x14ac:dyDescent="0.25">
      <c r="A12" s="109"/>
      <c r="B12" s="115"/>
      <c r="C12" s="3" t="s">
        <v>142</v>
      </c>
      <c r="D12" s="4">
        <v>0.22999075033149458</v>
      </c>
      <c r="E12" s="1"/>
      <c r="F12" s="5">
        <f t="shared" si="0"/>
        <v>0</v>
      </c>
    </row>
    <row r="13" spans="1:6" x14ac:dyDescent="0.25">
      <c r="A13" s="109"/>
      <c r="B13" s="116"/>
      <c r="C13" s="3" t="s">
        <v>143</v>
      </c>
      <c r="D13" s="4">
        <v>0.2141903857837209</v>
      </c>
      <c r="E13" s="1"/>
      <c r="F13" s="5">
        <f t="shared" si="0"/>
        <v>0</v>
      </c>
    </row>
    <row r="14" spans="1:6" x14ac:dyDescent="0.25">
      <c r="A14" s="109"/>
      <c r="B14" s="114" t="s">
        <v>146</v>
      </c>
      <c r="C14" s="3" t="s">
        <v>140</v>
      </c>
      <c r="D14" s="4">
        <v>2710.6371418547596</v>
      </c>
      <c r="E14" s="1"/>
      <c r="F14" s="5">
        <f t="shared" si="0"/>
        <v>0</v>
      </c>
    </row>
    <row r="15" spans="1:6" x14ac:dyDescent="0.25">
      <c r="A15" s="109"/>
      <c r="B15" s="115"/>
      <c r="C15" s="3" t="s">
        <v>147</v>
      </c>
      <c r="D15" s="4">
        <v>2.0245071153227734</v>
      </c>
      <c r="E15" s="1"/>
      <c r="F15" s="5">
        <f t="shared" si="0"/>
        <v>0</v>
      </c>
    </row>
    <row r="16" spans="1:6" x14ac:dyDescent="0.25">
      <c r="A16" s="109"/>
      <c r="B16" s="115"/>
      <c r="C16" s="3" t="s">
        <v>142</v>
      </c>
      <c r="D16" s="4">
        <v>0.20405030487437806</v>
      </c>
      <c r="E16" s="1"/>
      <c r="F16" s="5">
        <f t="shared" si="0"/>
        <v>0</v>
      </c>
    </row>
    <row r="17" spans="1:6" x14ac:dyDescent="0.25">
      <c r="A17" s="109"/>
      <c r="B17" s="116"/>
      <c r="C17" s="3" t="s">
        <v>143</v>
      </c>
      <c r="D17" s="4">
        <v>0.18364527438694028</v>
      </c>
      <c r="E17" s="1"/>
      <c r="F17" s="5">
        <f t="shared" si="0"/>
        <v>0</v>
      </c>
    </row>
    <row r="18" spans="1:6" x14ac:dyDescent="0.25">
      <c r="A18" s="109"/>
      <c r="B18" s="111" t="s">
        <v>148</v>
      </c>
      <c r="C18" s="3" t="s">
        <v>140</v>
      </c>
      <c r="D18" s="4">
        <v>2649.351151357655</v>
      </c>
      <c r="E18" s="1"/>
      <c r="F18" s="5">
        <f t="shared" si="0"/>
        <v>0</v>
      </c>
    </row>
    <row r="19" spans="1:6" x14ac:dyDescent="0.25">
      <c r="A19" s="109"/>
      <c r="B19" s="112"/>
      <c r="C19" s="3" t="s">
        <v>141</v>
      </c>
      <c r="D19" s="4">
        <v>0.97045829720060628</v>
      </c>
      <c r="E19" s="1"/>
      <c r="F19" s="5">
        <f t="shared" si="0"/>
        <v>0</v>
      </c>
    </row>
    <row r="20" spans="1:6" x14ac:dyDescent="0.25">
      <c r="A20" s="109"/>
      <c r="B20" s="112"/>
      <c r="C20" s="3" t="s">
        <v>142</v>
      </c>
      <c r="D20" s="4">
        <v>0.20466270399865438</v>
      </c>
      <c r="E20" s="1"/>
      <c r="F20" s="5">
        <f t="shared" si="0"/>
        <v>0</v>
      </c>
    </row>
    <row r="21" spans="1:6" x14ac:dyDescent="0.25">
      <c r="A21" s="110"/>
      <c r="B21" s="113"/>
      <c r="C21" s="3" t="s">
        <v>143</v>
      </c>
      <c r="D21" s="4">
        <v>0.18828968767876203</v>
      </c>
      <c r="E21" s="1"/>
      <c r="F21" s="5">
        <f t="shared" si="0"/>
        <v>0</v>
      </c>
    </row>
    <row r="22" spans="1:6" x14ac:dyDescent="0.25">
      <c r="A22" s="108" t="s">
        <v>149</v>
      </c>
      <c r="B22" s="111" t="s">
        <v>150</v>
      </c>
      <c r="C22" s="3" t="s">
        <v>140</v>
      </c>
      <c r="D22" s="4">
        <v>3082.8222398664648</v>
      </c>
      <c r="E22" s="1"/>
      <c r="F22" s="5">
        <f t="shared" si="0"/>
        <v>0</v>
      </c>
    </row>
    <row r="23" spans="1:6" x14ac:dyDescent="0.25">
      <c r="A23" s="109"/>
      <c r="B23" s="112"/>
      <c r="C23" s="3" t="s">
        <v>141</v>
      </c>
      <c r="D23" s="4">
        <v>2.5900663494606757</v>
      </c>
      <c r="E23" s="1"/>
      <c r="F23" s="5">
        <f t="shared" si="0"/>
        <v>0</v>
      </c>
    </row>
    <row r="24" spans="1:6" x14ac:dyDescent="0.25">
      <c r="A24" s="109"/>
      <c r="B24" s="112"/>
      <c r="C24" s="3" t="s">
        <v>142</v>
      </c>
      <c r="D24" s="4">
        <v>0.25945714142875131</v>
      </c>
      <c r="E24" s="1"/>
      <c r="F24" s="5">
        <f t="shared" si="0"/>
        <v>0</v>
      </c>
    </row>
    <row r="25" spans="1:6" x14ac:dyDescent="0.25">
      <c r="A25" s="109"/>
      <c r="B25" s="113"/>
      <c r="C25" s="3" t="s">
        <v>143</v>
      </c>
      <c r="D25" s="4">
        <v>0.243889712943026</v>
      </c>
      <c r="E25" s="1"/>
      <c r="F25" s="5">
        <f t="shared" si="0"/>
        <v>0</v>
      </c>
    </row>
    <row r="26" spans="1:6" x14ac:dyDescent="0.25">
      <c r="A26" s="109"/>
      <c r="B26" s="111" t="s">
        <v>151</v>
      </c>
      <c r="C26" s="3" t="s">
        <v>140</v>
      </c>
      <c r="D26" s="4">
        <v>3164.3333333333326</v>
      </c>
      <c r="E26" s="1"/>
      <c r="F26" s="5">
        <f t="shared" si="0"/>
        <v>0</v>
      </c>
    </row>
    <row r="27" spans="1:6" x14ac:dyDescent="0.25">
      <c r="A27" s="109"/>
      <c r="B27" s="112"/>
      <c r="C27" s="3" t="s">
        <v>141</v>
      </c>
      <c r="D27" s="4">
        <v>2.6546420581655474</v>
      </c>
      <c r="E27" s="1"/>
      <c r="F27" s="5">
        <f t="shared" si="0"/>
        <v>0</v>
      </c>
    </row>
    <row r="28" spans="1:6" x14ac:dyDescent="0.25">
      <c r="A28" s="109"/>
      <c r="B28" s="112"/>
      <c r="C28" s="3" t="s">
        <v>142</v>
      </c>
      <c r="D28" s="4">
        <v>0.26540276655568529</v>
      </c>
      <c r="E28" s="1"/>
      <c r="F28" s="5">
        <f t="shared" si="0"/>
        <v>0</v>
      </c>
    </row>
    <row r="29" spans="1:6" x14ac:dyDescent="0.25">
      <c r="A29" s="109"/>
      <c r="B29" s="113"/>
      <c r="C29" s="3" t="s">
        <v>143</v>
      </c>
      <c r="D29" s="4">
        <v>0.249478600562344</v>
      </c>
      <c r="E29" s="1"/>
      <c r="F29" s="5">
        <f t="shared" si="0"/>
        <v>0</v>
      </c>
    </row>
    <row r="30" spans="1:6" x14ac:dyDescent="0.25">
      <c r="A30" s="109"/>
      <c r="B30" s="111" t="s">
        <v>152</v>
      </c>
      <c r="C30" s="3" t="s">
        <v>140</v>
      </c>
      <c r="D30" s="4">
        <v>3190</v>
      </c>
      <c r="E30" s="1"/>
      <c r="F30" s="5">
        <f t="shared" si="0"/>
        <v>0</v>
      </c>
    </row>
    <row r="31" spans="1:6" x14ac:dyDescent="0.25">
      <c r="A31" s="109"/>
      <c r="B31" s="112"/>
      <c r="C31" s="3" t="s">
        <v>141</v>
      </c>
      <c r="D31" s="4">
        <v>2.7218430034129693</v>
      </c>
      <c r="E31" s="1"/>
      <c r="F31" s="5">
        <f t="shared" si="0"/>
        <v>0</v>
      </c>
    </row>
    <row r="32" spans="1:6" x14ac:dyDescent="0.25">
      <c r="A32" s="109"/>
      <c r="B32" s="112"/>
      <c r="C32" s="3" t="s">
        <v>142</v>
      </c>
      <c r="D32" s="4">
        <v>0.26977501361072881</v>
      </c>
      <c r="E32" s="1"/>
      <c r="F32" s="5">
        <f t="shared" si="0"/>
        <v>0</v>
      </c>
    </row>
    <row r="33" spans="1:6" x14ac:dyDescent="0.25">
      <c r="A33" s="109"/>
      <c r="B33" s="113"/>
      <c r="C33" s="3" t="s">
        <v>143</v>
      </c>
      <c r="D33" s="4">
        <v>0.25358851279408506</v>
      </c>
      <c r="E33" s="1"/>
      <c r="F33" s="5">
        <f t="shared" si="0"/>
        <v>0</v>
      </c>
    </row>
    <row r="34" spans="1:6" x14ac:dyDescent="0.25">
      <c r="A34" s="109"/>
      <c r="B34" s="111" t="s">
        <v>153</v>
      </c>
      <c r="C34" s="3" t="s">
        <v>140</v>
      </c>
      <c r="D34" s="4">
        <v>3171.0851575297288</v>
      </c>
      <c r="E34" s="1"/>
      <c r="F34" s="5">
        <f t="shared" si="0"/>
        <v>0</v>
      </c>
    </row>
    <row r="35" spans="1:6" x14ac:dyDescent="0.25">
      <c r="A35" s="109"/>
      <c r="B35" s="112"/>
      <c r="C35" s="3" t="s">
        <v>141</v>
      </c>
      <c r="D35" s="7"/>
      <c r="E35" s="1"/>
      <c r="F35" s="1"/>
    </row>
    <row r="36" spans="1:6" x14ac:dyDescent="0.25">
      <c r="A36" s="109"/>
      <c r="B36" s="112"/>
      <c r="C36" s="3" t="s">
        <v>142</v>
      </c>
      <c r="D36" s="4">
        <v>0.28014757136734064</v>
      </c>
      <c r="E36" s="1"/>
      <c r="F36" s="5">
        <f t="shared" si="0"/>
        <v>0</v>
      </c>
    </row>
    <row r="37" spans="1:6" x14ac:dyDescent="0.25">
      <c r="A37" s="110"/>
      <c r="B37" s="113"/>
      <c r="C37" s="3" t="s">
        <v>143</v>
      </c>
      <c r="D37" s="4">
        <v>0.26333871708530021</v>
      </c>
      <c r="E37" s="1"/>
      <c r="F37" s="5">
        <f t="shared" si="0"/>
        <v>0</v>
      </c>
    </row>
    <row r="38" spans="1:6" x14ac:dyDescent="0.25">
      <c r="E38" s="8" t="s">
        <v>154</v>
      </c>
      <c r="F38" s="8">
        <f>SUM(F2:F37)</f>
        <v>0</v>
      </c>
    </row>
    <row r="39" spans="1:6" x14ac:dyDescent="0.25">
      <c r="E39" s="9" t="s">
        <v>112</v>
      </c>
      <c r="F39" s="9">
        <v>10000000</v>
      </c>
    </row>
    <row r="40" spans="1:6" x14ac:dyDescent="0.25">
      <c r="E40" s="10" t="s">
        <v>113</v>
      </c>
      <c r="F40" s="10" t="str">
        <f>IF(F38&gt;F39,"NO report value","YES")</f>
        <v>YES</v>
      </c>
    </row>
    <row r="42" spans="1:6" x14ac:dyDescent="0.25">
      <c r="B42" s="11" t="s">
        <v>155</v>
      </c>
    </row>
  </sheetData>
  <sheetProtection algorithmName="SHA-512" hashValue="4d2/Xf8qh2qhfrrcSZawxfPvkwevK68YWhS1TZtshzHwyfKB9cc2FhirnysKEWPi/NX1vXzY3q8zhBIK2qDz8A==" saltValue="IYr7JkVya9LmjO9rm7rc7A==" spinCount="100000" sheet="1" objects="1" scenarios="1" selectLockedCells="1"/>
  <mergeCells count="11">
    <mergeCell ref="A2:A21"/>
    <mergeCell ref="B2:B5"/>
    <mergeCell ref="B6:B9"/>
    <mergeCell ref="B10:B13"/>
    <mergeCell ref="B14:B17"/>
    <mergeCell ref="B18:B21"/>
    <mergeCell ref="A22:A37"/>
    <mergeCell ref="B22:B25"/>
    <mergeCell ref="B26:B29"/>
    <mergeCell ref="B30:B33"/>
    <mergeCell ref="B34:B37"/>
  </mergeCells>
  <hyperlinks>
    <hyperlink ref="B4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vt:lpstr>
      <vt:lpstr>Emissions calculator</vt:lpstr>
      <vt:lpstr>Liquid Fuels</vt:lpstr>
    </vt:vector>
  </TitlesOfParts>
  <Company>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Goldie, Andrew</dc:creator>
  <cp:lastModifiedBy>Bryce, Lorna</cp:lastModifiedBy>
  <dcterms:created xsi:type="dcterms:W3CDTF">2018-02-06T11:38:23Z</dcterms:created>
  <dcterms:modified xsi:type="dcterms:W3CDTF">2019-12-23T11:01:06Z</dcterms:modified>
</cp:coreProperties>
</file>