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defaultThemeVersion="166925"/>
  <mc:AlternateContent xmlns:mc="http://schemas.openxmlformats.org/markup-compatibility/2006">
    <mc:Choice Requires="x15">
      <x15ac:absPath xmlns:x15ac="http://schemas.microsoft.com/office/spreadsheetml/2010/11/ac" url="https://scottishepa-my.sharepoint.com/personal/jon_hunter_sepa_org_uk/Documents/Web/"/>
    </mc:Choice>
  </mc:AlternateContent>
  <xr:revisionPtr revIDLastSave="0" documentId="8_{F6E0BCAB-121F-4A61-A87D-ABBC1AD8C859}" xr6:coauthVersionLast="47" xr6:coauthVersionMax="47" xr10:uidLastSave="{00000000-0000-0000-0000-000000000000}"/>
  <workbookProtection workbookAlgorithmName="SHA-512" workbookHashValue="cyUWi8tlrXTV5a2m56dbQ8uG56WG2i5qredGtOQwTfyExf+/O+jZteL/lC65RxKWli15C7Yue4m48Of6S64G4g==" workbookSaltValue="tedEsb/IsfsLqN0femTAAQ==" workbookSpinCount="100000" lockStructure="1"/>
  <bookViews>
    <workbookView xWindow="-110" yWindow="-110" windowWidth="19420" windowHeight="10420" tabRatio="911" autoFilterDateGrouping="0" xr2:uid="{00000000-000D-0000-FFFF-FFFF00000000}"/>
  </bookViews>
  <sheets>
    <sheet name="Guidance" sheetId="3" r:id="rId1"/>
    <sheet name="General Site Info" sheetId="12" r:id="rId2"/>
    <sheet name="Gen BATCs 1-15" sheetId="7" r:id="rId3"/>
    <sheet name=" BAT 4 Water monitoring" sheetId="4" r:id="rId4"/>
    <sheet name="BAT 5 channelled air monitoring" sheetId="6" r:id="rId5"/>
    <sheet name="BAT 12 direct emiss to water" sheetId="15" r:id="rId6"/>
    <sheet name="SiteCondition &amp; BaselineReport" sheetId="9" r:id="rId7"/>
    <sheet name="Animal Feed" sheetId="31" r:id="rId8"/>
    <sheet name="Brewing" sheetId="19" r:id="rId9"/>
    <sheet name="Dairies" sheetId="20" r:id="rId10"/>
    <sheet name="Ethanol" sheetId="34" r:id="rId11"/>
    <sheet name="Fish &amp; Shellfish" sheetId="21" r:id="rId12"/>
    <sheet name="Fruit &amp; Veg" sheetId="22" r:id="rId13"/>
    <sheet name="Grain Milling" sheetId="23" r:id="rId14"/>
    <sheet name="Meat Processing" sheetId="24" r:id="rId15"/>
    <sheet name="Veg Oil" sheetId="25" r:id="rId16"/>
    <sheet name="Soft Drinks &amp; Juice" sheetId="26" r:id="rId17"/>
    <sheet name="Starch" sheetId="27" r:id="rId18"/>
    <sheet name="Sugar" sheetId="28" r:id="rId19"/>
    <sheet name="Effluent quality data" sheetId="16" r:id="rId20"/>
    <sheet name="Waste Treatment - AD" sheetId="35" r:id="rId21"/>
    <sheet name="Definitions" sheetId="36" r:id="rId22"/>
    <sheet name="Description of Techniques" sheetId="11" r:id="rId23"/>
    <sheet name="DropDowns" sheetId="14" state="hidden" r:id="rId24"/>
  </sheets>
  <definedNames>
    <definedName name="_msoanchor_2">'Gen BATCs 1-15'!$B$42</definedName>
    <definedName name="Operator_and_Facility_Name" localSheetId="5">#REF!</definedName>
    <definedName name="Operator_and_Facility_Name" localSheetId="19">#REF!</definedName>
    <definedName name="Operator_and_Facility_Name">#REF!</definedName>
    <definedName name="Permit_number" localSheetId="5">#REF!</definedName>
    <definedName name="Permit_number" localSheetId="19">#REF!</definedName>
    <definedName name="Permit_number">#REF!</definedName>
    <definedName name="_xlnm.Print_Titles" localSheetId="2">'Gen BATCs 1-15'!$5:$5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 i="12" l="1"/>
  <c r="I5" i="12"/>
  <c r="I6" i="12"/>
  <c r="A2" i="16"/>
  <c r="A1" i="16"/>
  <c r="F22" i="9"/>
  <c r="F15" i="9"/>
  <c r="F10" i="9"/>
  <c r="F10" i="15"/>
  <c r="F11" i="15"/>
  <c r="F12" i="15"/>
  <c r="F9" i="15"/>
  <c r="H10" i="6"/>
  <c r="H11" i="6"/>
  <c r="H12" i="6"/>
  <c r="H13" i="6"/>
  <c r="H14" i="6"/>
  <c r="H15" i="6"/>
  <c r="H16" i="6"/>
  <c r="H17" i="6"/>
  <c r="H18" i="6"/>
  <c r="H19" i="6"/>
  <c r="H20" i="6"/>
  <c r="H21" i="6"/>
  <c r="H22" i="6"/>
  <c r="H23" i="6"/>
  <c r="H24" i="6"/>
  <c r="H25" i="6"/>
  <c r="H26" i="6"/>
  <c r="H27" i="6"/>
  <c r="H9" i="6"/>
  <c r="G10" i="4"/>
  <c r="G11" i="4"/>
  <c r="G12" i="4"/>
  <c r="G13" i="4"/>
  <c r="G14" i="4"/>
  <c r="G15" i="4"/>
  <c r="G9" i="4"/>
  <c r="F82" i="7"/>
  <c r="F81" i="7"/>
  <c r="F80" i="7"/>
  <c r="F79" i="7"/>
  <c r="F78" i="7"/>
  <c r="F77" i="7"/>
  <c r="F75" i="7"/>
  <c r="F74" i="7"/>
  <c r="F73" i="7"/>
  <c r="F71" i="7"/>
  <c r="F70" i="7"/>
  <c r="F68" i="7"/>
  <c r="F66" i="7"/>
  <c r="F65" i="7"/>
  <c r="F58" i="7"/>
  <c r="F59" i="7"/>
  <c r="F23" i="7"/>
  <c r="F24" i="7"/>
  <c r="F25" i="7"/>
  <c r="F26" i="7"/>
  <c r="F27" i="7"/>
  <c r="F28" i="7"/>
  <c r="F29" i="7"/>
  <c r="F30" i="7"/>
  <c r="F31" i="7"/>
  <c r="F32" i="7"/>
  <c r="F33" i="7"/>
  <c r="F22" i="7"/>
  <c r="I17" i="12"/>
  <c r="I21" i="12"/>
  <c r="A1" i="4"/>
  <c r="E2" i="4" l="1"/>
  <c r="F6" i="12" s="1" a="1"/>
  <c r="F6" i="12" s="1"/>
  <c r="H6" i="12" s="1"/>
  <c r="D2" i="15"/>
  <c r="F8" i="12" s="1" a="1"/>
  <c r="F8" i="12" s="1"/>
  <c r="H8" i="12" s="1"/>
  <c r="F2" i="6"/>
  <c r="F7" i="12" s="1" a="1"/>
  <c r="F7" i="12" s="1"/>
  <c r="H7" i="12" s="1"/>
  <c r="A2" i="35"/>
  <c r="A1" i="35"/>
  <c r="F64" i="7" l="1"/>
  <c r="F51" i="7"/>
  <c r="F57" i="7"/>
  <c r="F48" i="7"/>
  <c r="I27" i="12" l="1"/>
  <c r="I9" i="12"/>
  <c r="A2" i="15"/>
  <c r="A1" i="15"/>
  <c r="F11" i="9"/>
  <c r="F12" i="9"/>
  <c r="F13" i="9"/>
  <c r="F16" i="9"/>
  <c r="F17" i="9"/>
  <c r="F20" i="9"/>
  <c r="F21" i="9"/>
  <c r="F8" i="7"/>
  <c r="F9" i="7"/>
  <c r="F10" i="7"/>
  <c r="F11" i="7"/>
  <c r="F12" i="7"/>
  <c r="F13" i="7"/>
  <c r="F14" i="7"/>
  <c r="F15" i="7"/>
  <c r="F16" i="7"/>
  <c r="F17" i="7"/>
  <c r="F18" i="7"/>
  <c r="F19" i="7"/>
  <c r="F20" i="7"/>
  <c r="F21" i="7"/>
  <c r="F34" i="7"/>
  <c r="F35" i="7"/>
  <c r="F36" i="7"/>
  <c r="F37" i="7"/>
  <c r="F38" i="7"/>
  <c r="F39" i="7"/>
  <c r="F40" i="7"/>
  <c r="F42" i="7"/>
  <c r="F43" i="7"/>
  <c r="F44" i="7"/>
  <c r="F46" i="7"/>
  <c r="F50" i="7"/>
  <c r="F53" i="7"/>
  <c r="F54" i="7"/>
  <c r="F55" i="7"/>
  <c r="F56" i="7"/>
  <c r="F61" i="7"/>
  <c r="F62" i="7"/>
  <c r="F84" i="7"/>
  <c r="F85" i="7"/>
  <c r="F86" i="7"/>
  <c r="F87" i="7"/>
  <c r="F88" i="7"/>
  <c r="F89" i="7"/>
  <c r="F90" i="7"/>
  <c r="F91" i="7"/>
  <c r="F92" i="7"/>
  <c r="F93" i="7"/>
  <c r="F94" i="7"/>
  <c r="F96" i="7"/>
  <c r="F97" i="7"/>
  <c r="F98" i="7"/>
  <c r="F99" i="7"/>
  <c r="F100" i="7"/>
  <c r="A2" i="9"/>
  <c r="A1" i="9"/>
  <c r="I13" i="12"/>
  <c r="I7" i="12"/>
  <c r="A1" i="7"/>
  <c r="A2" i="6"/>
  <c r="A1" i="6"/>
  <c r="A2" i="4"/>
  <c r="A2" i="7"/>
  <c r="F4" i="12" l="1"/>
  <c r="H4" i="12" s="1"/>
  <c r="D2" i="7"/>
  <c r="F5" i="12" s="1" a="1"/>
  <c r="F5" i="12" s="1"/>
  <c r="H5" i="12" s="1"/>
  <c r="D2" i="9"/>
  <c r="F9" i="12" s="1" a="1"/>
  <c r="F9" i="12" s="1"/>
  <c r="H9" i="12" s="1"/>
  <c r="F11"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<sst xmlns="http://schemas.openxmlformats.org/spreadsheetml/2006/main" count="1224" uniqueCount="675">
  <si>
    <t>General:</t>
  </si>
  <si>
    <t>FOOD, DRINK &amp; MILK INDUSTRIES 
BREF:</t>
  </si>
  <si>
    <t>FOOD, DRINK &amp; MILK INDUSTRIES
BAT Conclusions:</t>
  </si>
  <si>
    <t>What activities this review relates to:</t>
  </si>
  <si>
    <t xml:space="preserve">This review applies to all Operators undertaking activities defined within the scope of the Food, Drink &amp; Milk Industries Bref and BAT Conclusions.
With reference to Schedule 1 of the Pollution Prevention (Scotland) Regulations 2012 the following activities are considered to be within the said scope of the review:
Chapter 6.8 (d) Treatment and processing, other than exclusively packaging, of the following raw materials, whether previously processed or unprocessed, intended for the production of food or feed from:
(i) only animal raw materials (other than milk only) with a finished product production capacity of more than 75 tonnes per day,
(ii) only vegetable raw materials with a finished product production capacity of more than:
    (a) 300 tonnes per day, or 
    (b) 600 tonnes perday wherethe installation operates for a period of no more than 90 consecutive days in any year;
(iii) animal and vegetable raw materials (other than milk only), both in combined and seperate products, with a finished product production capacity in tonnes per day greater than:-
   (a) 75 if A is equal to 10 or more, or 
   (b) 300 - (22.5 x A) in any other case
where 'A' is the portion of animal material in percent of weight of the finished product production capacity.
Chapter 6.8 (e) Treating and processing milk, the quantity of milk received being more than 200 tonnes per day (average value on an annual basis).
</t>
  </si>
  <si>
    <r>
      <t xml:space="preserve">Activities which this review does </t>
    </r>
    <r>
      <rPr>
        <b/>
        <u/>
        <sz val="16"/>
        <color rgb="FFFFFFFF"/>
        <rFont val="Arial"/>
        <family val="2"/>
      </rPr>
      <t>NOT</t>
    </r>
    <r>
      <rPr>
        <b/>
        <sz val="16"/>
        <color rgb="FFFFFFFF"/>
        <rFont val="Arial"/>
        <family val="2"/>
      </rPr>
      <t xml:space="preserve"> apply to:</t>
    </r>
  </si>
  <si>
    <t>On-site combustion plants generating hot gases that are not used for direct contact heating, drying or any other treatment of objects or materials. This may be covered by the BAT conclusions for Large Combustion Plants (LCP) or by Directive (EU) 2015 /  2193 of the European Parliment and of the Council  Directive (EU) 2015/2193 of the European Parliament and of the Council of 25 November 2015 on the limitation of emissions of certain pollutants into the air from medium combustion plants (OJ L 313, 28.11.2015, p. 1). 
Production of primary products from animal by-products, such as rendering and fat melting, fish-meal and fish oil production, blood processing and gelatine manufacturing. This may be covered by the BAT conclusions for Slaughterhouses and Animal By-products Industries (SA).
The making of standard cuts for large animals and cuts for poultry. This may be covered by the BAT conclusions for Slaughterhouses and Animal By-products Industries (SA).
Other BAT conclusions and reference documents which could be relevant for the activities covered by these by the Food, Drink &amp; Milk Industries BAT conclusions include the following:
- Large Combustion Plants (LCP);
- Slaughterhouses and Animal By-products Industries (SA);
- Common Waste Water and Waste Gas Treatment/Management Systems in the Chemical Sector (CWW);
- Large Volume Organic Chemical Industry (LVOC);
- Waste Treatment (WT);
- Production of Cement, Lime and Magnesium Oxide (CLM);
- Monitoring of Emissions to Air and Water from IED installations (ROM);
- Economics and Cross-Media Effects (ECM);
- Emissions from Storage (EFS);
- Energy Efficiency (ENE);
- Industrial Cooling Systems (ICS).
The BAT conclusions apply without prejudice to other relevant legislation, e.g. on hygiene or food/feed safety.</t>
  </si>
  <si>
    <r>
      <t xml:space="preserve">The Scottish Environment Protection Agency is required to review your permit, following the publication of the revised Best Available Techniques (BAT Reference Document (BRef) for Food, Drink and Milk Industries. The associated BAT conclusions to this document were published on the 4th December 2019 in the Official Journal of the European Union. 
This spreadsheet sets out the information we require from you to be able to carry out that review. Subject to your response we may vary your permit to ensure that it delivers compliance with the updated requirements. 
The spreadsheet reproduces the contents of the BATc document and asks Operators to provide a response against each of the relevant BATc statements.  Further information on which parts to complete is provided below.
</t>
    </r>
    <r>
      <rPr>
        <b/>
        <sz val="12"/>
        <color theme="1"/>
        <rFont val="Arial"/>
        <family val="2"/>
      </rPr>
      <t>Operators are asked to provide as much information as they have and include a process schematic diagram of the permitted installation and activities with the response.</t>
    </r>
    <r>
      <rPr>
        <sz val="12"/>
        <color theme="1"/>
        <rFont val="Arial"/>
        <family val="2"/>
      </rPr>
      <t xml:space="preserve">
Where a site is not compliant at the moment, but will be in the future, please indicate the steps to be taken, and the proposed timescale for compliance in your response.
</t>
    </r>
  </si>
  <si>
    <t>Documentation:</t>
  </si>
  <si>
    <t xml:space="preserve">Where a BAT response is too large for direct inclusion on the spreadsheet, a reference should be provided to any separate documents submitted. All documents submitted must include the Permit number and installation name in the header. </t>
  </si>
  <si>
    <t>Category of Question:</t>
  </si>
  <si>
    <t>What we require:</t>
  </si>
  <si>
    <t>Narrative/Descriptive BAT</t>
  </si>
  <si>
    <t xml:space="preserve">For each narrative/descriptive BAT, please complete each Green Box relevant to your installation.
In relation to Compliance Status please select the statement most relevant to your installation from the Drop Down List provided.
You must confirm how your operations meet each technique specified. 
If you have a number of different plants on site you must specify which techniques each plant will operate to. </t>
  </si>
  <si>
    <t>BAT AELs</t>
  </si>
  <si>
    <t xml:space="preserve">For each emission point, confirm which Associated Emission Limits (AELs) you consider applicable and whether you will meet them, both in terms of current emission rate and sampling programme. 
Provide supporting emission data where appropriate e.g. where it is a pollutant subject to periodic monitoring and/ or no changes are necessary to meet the new BAT-AEL. 
Where data requires to be provided it should be representative of the last 3  years of data where available. 
</t>
  </si>
  <si>
    <r>
      <t xml:space="preserve">What parts to complete:
</t>
    </r>
    <r>
      <rPr>
        <b/>
        <sz val="14"/>
        <color theme="1"/>
        <rFont val="Arial"/>
        <family val="2"/>
      </rPr>
      <t>[Please complete all Green Boxes relevant to your installation.]</t>
    </r>
  </si>
  <si>
    <t>BAT 1 to BAT 15</t>
  </si>
  <si>
    <t xml:space="preserve">Apply to all sites. 
Operators must consider the conclusion and the description and indicate the compliance status of their activity. </t>
  </si>
  <si>
    <t>BAT 1
Environmental management system</t>
  </si>
  <si>
    <t>An externally accredited EMS such as ISO140001 or EMAS ought to contain the required level of information to demonstrate compliance with the BATc. If this is the case, please provide written confirmation that it addresses all the requirements listed including Noise Management Plan, Odour Management Plan, inventory of raw materials and energy efficiency plan together with evidence of accreditation. If your EMS is not externally accredited, you should consider each individual feature listed and briefly summarise how it is addressed in your EMS or otherwise propose a timescale for inclusion. You are not expected to reproduce entire aspects of your EMS for this response.</t>
  </si>
  <si>
    <t>BAT 2
Raw materials and emissions inventory</t>
  </si>
  <si>
    <t xml:space="preserve">You should provide confirmation that the Requirements I to VI described in the BATc are all addressed within your EMS or otherwise propose a timescale for inclusion.
We will require specific information in your response regarding the characterisation of your wastewater and waste gas streams as set out in Requirements III and IV of this BATc. Where applicable, this information should be provided in the emissions to water, effluent quality and emissions to air worksheets in the response tool.
In particular, we want to know whether your effluent contains the substances listed in BAT 4.
This includes:
&gt; Where present in your raw materials e.g. total phosphorous in milk
&gt; Where used in your production process e.g. chlorides arising from brining in cheese production
&gt; Where present in ancillary chemicals e.g. total phosphorous in cleaning chemicals, ferric chloride in effluent treatment or nutrients added to biological treatment systems.
You should include details of pollutants to air even if there is no current permit limit or monitoring requirements (however you are not expected to carry out monitoring to obtain the above information if it is not already available).
Demonstration of compliance with the raw materials consumption/waste minimisation aspects in Requirements V and VI if you currently participate in a Waste and Resources Action Programme or Target Measure Act initiative (if applicable please provide evidence of participation).
In your response to Requirement V please state whether sub-metering is provided for the principal units consuming energy and water.
</t>
  </si>
  <si>
    <t>BAT 3
Monitoring of process parameters for wastewater</t>
  </si>
  <si>
    <t>This applies to wastewater discharges to watercourses and to sewer, including discharges from on-site effluent treatment plants (ETPs) and untreated discharges. Its purpose is to ensure that you have appropriate monitoring or process parameters in place for effective management of ETPs and direct discharges.
For untreated discharges to sewer, there may be minimal monitoring, however you should still outline the extent of what you do.
The BAT conclusion cites flow, pH and temperature monitoring as examples however there may be other key parameters e.g. COD loading, dissolved oxygen, sludge microscopy etc.
You should identify your key process parameters and the rationale for their selection. Describe your monitoring programme for all key process parameters for each stage of effluent treatment (preliminary, primary, secondary etc.) or for the untreated discharge if there is no ETP.
Describe how you use this monitoring data for effective management of plant performance e.g. trend analysis.</t>
  </si>
  <si>
    <t>BAT 4
Monitoring of emissions to water</t>
  </si>
  <si>
    <t>For each relevant substance:
   1) Confirm if you currently carry out monitoring and specify frequency.
   2) Provide details of the sampling method e.g. flow proportional composite sampler or spot sampling etc.
   3) Provide details of the monitoring standard you use.
   4) Confirm if the sampling and monitoring arrangements are MCERTS approved.</t>
  </si>
  <si>
    <t>BAT 5
Monitoring of emissions to air</t>
  </si>
  <si>
    <t>If your Sector is listed in BAT 5 of the FDM BAT conclusions document you must provide the following information for each relevant substance:
   1) Confirm if you currently carry out monitoring.
   2) Provide details of the monitoring standard you use.
   3) Confirm if the sampling and monitoring arrangements are MCERTS approved.</t>
  </si>
  <si>
    <t>BAT 6
Energy efficiency</t>
  </si>
  <si>
    <t>Where applicable provide evidence of any accreditation/certification/Climate Change Agreement to comply with this BATc. Otherwise you should provide a brief summary of your energy Management plan and the relevant techniques used.</t>
  </si>
  <si>
    <t>BAT 7
Water Consumption</t>
  </si>
  <si>
    <t>Provide a brief summary of how you implement each relevant water minimisation technique and/or any other techniques not described. 
For BAT technique (h) you should state whether a CIP system optimisation check has been carried out, including assessment of rinse times and minimisation of product losses, to ensure efficient use of water, avoidance of "over-cleaning" and minimisation of effluent loading.</t>
  </si>
  <si>
    <t>BAT 8
Harmful substances in cleaning/disinfection</t>
  </si>
  <si>
    <t>BAT 9
Refrigerating and Ozone Depleting Substances and substances with high Global Warming Potential (F-gases)</t>
  </si>
  <si>
    <t>Provide details (type and system capacity) of any refrigerants containing ozone depleting substances or F-gases used in the permitted installation. If R22 is used you should propose a timescale for replacement.
For F-gases you should consider both short and longer term improvement opportunities in your response:
i)  Where appropriate, identify options for drop-in replacement.
ii)  Make initial proposals for end of life replacement of high GWP systems.
Examples of drop-in replacement include using R448A or R449A instead of R404A.
For end of life system replacement, describe how you will select refigerants with the lowest practical GWP.</t>
  </si>
  <si>
    <t>BAT 10
Resource efficiency</t>
  </si>
  <si>
    <t>BAT 11
Uncontrolled emissions to water</t>
  </si>
  <si>
    <t>This BATc applies to both discharges to water and sewer. Describe the measures in place to:
 a) detect uncontrolled releases into drainage systems from spills etc and 
 b) prevent their discharge off site.
Examples include in-line monitoring, emergency storage tanks, slam-shut valves etc. Provide a summary of any risk assessment carried out.</t>
  </si>
  <si>
    <t>BAT 12
Wastewater treatment
BAT 12
Emissions to water BAT-AELs</t>
  </si>
  <si>
    <t>Information on wastewater treatment techniques should be provided for discharges to water and to sewer. Briefly explain why you consider your combination of techniques is appropriate. 
Justification is required where no on-site treatment is provided, taking into account the nature of the wastewater and any subsequent off-site treatment.
______________________________________________________________________________________________________________________________________________________________________________________________________________
Include a summary of monitoring data which is both recent and representative, include the range of values, mean and number of samples the assessment is based on. 
A BAT-AEL for either COD or TOC will be included. If you prefer TOC then you should provide an assessment of the relationship between COD and TOC for your effluent.</t>
  </si>
  <si>
    <t>BAT 13
Noise Management Plan (NMP)</t>
  </si>
  <si>
    <t>BAT 13 is only applicable to cases where a noise nuisance at sensitive receptors is expected and/or has been substantiated. 
If you already implement a (NMP), please provide a brief summary of your NMP or otherwise a timeline for inclusion in EMS.</t>
  </si>
  <si>
    <t>BAT 14
Noise reduction techniques</t>
  </si>
  <si>
    <t>BAT 14 is only applicable to cases where a noise nuisance at sensitive receptors is expected and/or has been substantiated. 
If you already implement a NMP then this will be addressed within the document, provide a brief summary of the relevant techniques you use to ensure that noise problems do not arise.</t>
  </si>
  <si>
    <t>BAT 15 
Odour Management Plan</t>
  </si>
  <si>
    <t xml:space="preserve">BAT 15 is only applicable to cases where an odour nuisance at sensitive receptors is expected and/or has been substantiated.  A response is only required where you are required under your permit to implement and maintain an Odour Management Plan (OMP).
If you already implement an Odour Management Plan (OMP) then this will be addressed within the document, provide the OMP document.
NOTE: Detailed information is required where odour abatement plant is installed as BAT requires that odorous emissions from the regulated activity are contained and treated by a properly designed odour abatement system so as to prevent odour nuisance. Please submit detail which demonstrates effective controls are in place to monitor and maintain your site abatement system to achieve continual optimum conditions.These may include:
- gas flow or loading rate to ensure flow rates allow for sufficient residence time.
- bacterial viability (applicable to bio-oxidisation treatment systems).
- gas temperature.
- Odour removal efficiency by sampling the inlet and the outlet of system gas stream to be monitored for odour concentration (UUe/m3) once per year at minimum.
- pH &amp; redox potential (applicable for chemical scrubbing and bio-oxidisation systems);
- Gas humidity or moisture content (for the inlet gas stream of carbon filter).
- back pressure.
- Ammonia and hydrogen sulphide (in both input and exhaust gas streams).
- Target emission levels which your abatement system is designed to achieve, either in odour units or concentrations of specific substances.
</t>
  </si>
  <si>
    <t>General Site Information</t>
  </si>
  <si>
    <r>
      <rPr>
        <b/>
        <sz val="18"/>
        <color rgb="FFFFFFFF"/>
        <rFont val="Arial"/>
        <family val="2"/>
      </rPr>
      <t>Operator Response:</t>
    </r>
    <r>
      <rPr>
        <b/>
        <sz val="16"/>
        <color rgb="FFFFFFFF"/>
        <rFont val="Arial"/>
        <family val="2"/>
      </rPr>
      <t xml:space="preserve"> Please complete the Green Boxes below.
</t>
    </r>
    <r>
      <rPr>
        <b/>
        <sz val="12"/>
        <color rgb="FFFFFFFF"/>
        <rFont val="Arial"/>
        <family val="2"/>
      </rPr>
      <t>[Please incl. link or reference to supporting documentation.]</t>
    </r>
  </si>
  <si>
    <t>Return Tab Name</t>
  </si>
  <si>
    <t>Permit Number:</t>
  </si>
  <si>
    <t>Company Name:</t>
  </si>
  <si>
    <t>Company Number:</t>
  </si>
  <si>
    <t>Has your permit been varied?</t>
  </si>
  <si>
    <t>Select a response</t>
  </si>
  <si>
    <t>BAT 4 - Water monitoring</t>
  </si>
  <si>
    <t>If so how many times?</t>
  </si>
  <si>
    <t>BAT 5 - Channelled air monitoring</t>
  </si>
  <si>
    <t>Have you been issued with a consolidated permit?</t>
  </si>
  <si>
    <t>BAT 12 - Direct emissions to water</t>
  </si>
  <si>
    <t>Site address:</t>
  </si>
  <si>
    <t>Head office address:</t>
  </si>
  <si>
    <t>Site Condition &amp; Baseline Report</t>
  </si>
  <si>
    <t>Has your permit been transferred?</t>
  </si>
  <si>
    <t>Who was it transferred from?</t>
  </si>
  <si>
    <t>Who was it transferred to?</t>
  </si>
  <si>
    <r>
      <rPr>
        <b/>
        <sz val="14"/>
        <color rgb="FFFFFFFF"/>
        <rFont val="Arial"/>
        <family val="2"/>
      </rPr>
      <t xml:space="preserve">What is the main permitted activity as stated in your permit? </t>
    </r>
    <r>
      <rPr>
        <sz val="14"/>
        <color rgb="FFFFFFFF"/>
        <rFont val="Arial"/>
        <family val="2"/>
      </rPr>
      <t xml:space="preserve">
[Note:  The numbering is as described in Schedule 1 to the 2012 Regulations.]</t>
    </r>
  </si>
  <si>
    <t>Please select an activity</t>
  </si>
  <si>
    <t>Additional permitted activities (if required):</t>
  </si>
  <si>
    <t>Please select an additional activity (if required)</t>
  </si>
  <si>
    <t>If the activity is not stated in the list please provide details here:</t>
  </si>
  <si>
    <r>
      <t xml:space="preserve">If you need assistance filling in this form, please do not hesitate to contact us at
 </t>
    </r>
    <r>
      <rPr>
        <b/>
        <sz val="16"/>
        <color theme="1"/>
        <rFont val="Arial"/>
        <family val="2"/>
      </rPr>
      <t>BREFReviews@sepa.org.uk</t>
    </r>
  </si>
  <si>
    <t>Please select the specific process/processes undertaken at your installation: include options relevant.</t>
  </si>
  <si>
    <t>Please select an additional process (if required)</t>
  </si>
  <si>
    <t>If the type of process is not stated in the list please provide details here:</t>
  </si>
  <si>
    <t>Do you have an effluent discharge to the sewer network?</t>
  </si>
  <si>
    <t xml:space="preserve">If Yes, please provide the trade effluent consent reference number </t>
  </si>
  <si>
    <t xml:space="preserve"> </t>
  </si>
  <si>
    <t>BATc No.</t>
  </si>
  <si>
    <t>BATc Requirement:</t>
  </si>
  <si>
    <t>Additional Description/ Applicability</t>
  </si>
  <si>
    <r>
      <rPr>
        <b/>
        <sz val="18"/>
        <color rgb="FFFFFFFF"/>
        <rFont val="Arial"/>
        <family val="2"/>
      </rPr>
      <t>Operator Response:</t>
    </r>
    <r>
      <rPr>
        <b/>
        <sz val="16"/>
        <color rgb="FFFFFFFF"/>
        <rFont val="Arial"/>
        <family val="2"/>
      </rPr>
      <t xml:space="preserve"> Please complete the Green Boxes below.
</t>
    </r>
    <r>
      <rPr>
        <b/>
        <sz val="12"/>
        <color rgb="FFFFFFFF"/>
        <rFont val="Arial"/>
        <family val="2"/>
      </rPr>
      <t>[Please incl. link or reference to supporting documentation. 
If the BAT Conclusion is not applicable, please explain why.]</t>
    </r>
  </si>
  <si>
    <r>
      <rPr>
        <b/>
        <sz val="18"/>
        <color rgb="FFFFFFFF"/>
        <rFont val="Arial"/>
        <family val="2"/>
      </rPr>
      <t>Compliance Status:</t>
    </r>
    <r>
      <rPr>
        <b/>
        <sz val="16"/>
        <color rgb="FFFFFFFF"/>
        <rFont val="Arial"/>
        <family val="2"/>
      </rPr>
      <t xml:space="preserve">
</t>
    </r>
    <r>
      <rPr>
        <b/>
        <sz val="12"/>
        <color rgb="FFFFFFFF"/>
        <rFont val="Arial"/>
        <family val="2"/>
      </rPr>
      <t xml:space="preserve">
Please select from Drop Down List</t>
    </r>
  </si>
  <si>
    <t>1. General BAT Conclusions</t>
  </si>
  <si>
    <t>1.1 Environmental Management Systems</t>
  </si>
  <si>
    <t>BAT 1</t>
  </si>
  <si>
    <t>In order to improve the overall environmental performance, BAT is to elaborate and implement an environmental management system (EMS) that incorporates all of the following features:</t>
  </si>
  <si>
    <t>The level of detail and the degree of formalisation of the EMS will generally be related to the nature, scale and complexity of the installation, and the range of environmental impacts it may have.</t>
  </si>
  <si>
    <t>Select Compliance Status</t>
  </si>
  <si>
    <t xml:space="preserve">Compliant Now </t>
  </si>
  <si>
    <t>i</t>
  </si>
  <si>
    <t>commitment, leadership, and accountability of the management, including senior management, for the 
implementation of an effective EMS;</t>
  </si>
  <si>
    <t>ii</t>
  </si>
  <si>
    <t>an analysis that includes the determination of the organisation’s context, the identification of the needs and expectations of interested parties, the identification of characteristics of the installation that are associated with possible risks for the environment (or human health) as well as of the applicable legal requirements relating to the environment;</t>
  </si>
  <si>
    <t>Will not be able to comply at all</t>
  </si>
  <si>
    <t>iii</t>
  </si>
  <si>
    <t>development of an environmental policy that includes the continuous improvement of the environmental performance of the installation;</t>
  </si>
  <si>
    <t>Not applicable (please provide details)</t>
  </si>
  <si>
    <t>iv</t>
  </si>
  <si>
    <t>establishing objectives and performance indicators in relation to significant environmental aspects, including safeguarding compliance with applicable legal requirements;</t>
  </si>
  <si>
    <t>v</t>
  </si>
  <si>
    <t>planning and implementing the necessary procedures and actions (including corrective and preventive actions where needed), to achieve the environmental objectives and avoid environmental risks;</t>
  </si>
  <si>
    <t>vi</t>
  </si>
  <si>
    <t>determination of structures, roles and responsibilities in relation to environmental aspects and objectives and provision of the financial and human resources needed;</t>
  </si>
  <si>
    <t>vii</t>
  </si>
  <si>
    <t>ensuring the necessary competence and awareness of staff whose work may affect the environmental performance of the installation (e.g. by providing information and training);</t>
  </si>
  <si>
    <t>viii</t>
  </si>
  <si>
    <t>internal and external communication;</t>
  </si>
  <si>
    <t>ix</t>
  </si>
  <si>
    <t>fostering employee involvement in good environmental management practices;</t>
  </si>
  <si>
    <t>x</t>
  </si>
  <si>
    <t>establishing and maintaining a management manual and written procedures to control activities with significant environmental impact as well as relevant records;</t>
  </si>
  <si>
    <t>xi</t>
  </si>
  <si>
    <t>effective operational planning and process control;</t>
  </si>
  <si>
    <t>xii</t>
  </si>
  <si>
    <t>implementation of appropriate maintenance programmes;</t>
  </si>
  <si>
    <t>xiii</t>
  </si>
  <si>
    <t>emergency preparedness and response protocols, including the prevention and/or mitigation of the adverse (environmental) impacts of emergency situations;</t>
  </si>
  <si>
    <t>xiv</t>
  </si>
  <si>
    <t>when (re)designing a (new) installation or a part thereof, consideration of its environmental impacts throughout its life, which includes construction, maintenance, operation and decommissioning;</t>
  </si>
  <si>
    <t>xv</t>
  </si>
  <si>
    <t>implementation of a monitoring and measurement programme, if necessary, information can be found in the Reference Report on Monitoring of Emissions to Air and Water from IED Installations;</t>
  </si>
  <si>
    <t>xvi</t>
  </si>
  <si>
    <t>application of sectoral benchmarking on a regular basis;</t>
  </si>
  <si>
    <t>xvii</t>
  </si>
  <si>
    <t>periodic independent (as far as practicable) internal auditing and periodic independent external auditing in order to assess the environmental performance and to determine whether or not the EMS conforms to planned arrangements and has been properly implemented and maintained;</t>
  </si>
  <si>
    <t>xviii</t>
  </si>
  <si>
    <t>evaluation of causes of nonconformities, implementation of corrective actions in response to nonconformities, review of the effectiveness of corrective actions, and determination of whether similar nonconformities exist or could potentially occur;</t>
  </si>
  <si>
    <t>xix</t>
  </si>
  <si>
    <t>periodic review, by senior management, of the EMS and its continuing suitability, adequacy and effectiveness;</t>
  </si>
  <si>
    <t>xx</t>
  </si>
  <si>
    <t>following and taking into account the development of cleaner techniques.</t>
  </si>
  <si>
    <t>Specifically for the food, drink and milk sector, BAT is to also incorporate the following features in the EMS:</t>
  </si>
  <si>
    <t>(i)</t>
  </si>
  <si>
    <t>noise management plan (see BAT 13);</t>
  </si>
  <si>
    <t>(ii)</t>
  </si>
  <si>
    <t>odour management plan (see BAT 15);</t>
  </si>
  <si>
    <t>(iii)</t>
  </si>
  <si>
    <t>inventory of water, energy and raw materials consumption as well as of waste water and waste gas streams (see BAT 2);</t>
  </si>
  <si>
    <t>(iv)</t>
  </si>
  <si>
    <t>energy efficiency plan (see BAT 6a).</t>
  </si>
  <si>
    <t>BAT 2</t>
  </si>
  <si>
    <t xml:space="preserve">In order to increase resource efficiency and to reduce emissions, BAT is to establish, maintain and regularly 
review (including when a significant change occurs) an inventory of water, energy and raw materials consumption as well as of waste water and waste gas streams, as part of the environmental management system (see BAT 1), that incorporates all of the following features: </t>
  </si>
  <si>
    <t>The level of detail of the inventory will generally be related to the nature, scale and complexity of the installation, and the range of environmental impacts it may have.</t>
  </si>
  <si>
    <t>I.</t>
  </si>
  <si>
    <t>Information about the food, drink and milk production processes, including: 
(a) simplified process flow sheets that show the origin of the emissions; 
(b) descriptions of process-integrated techniques and waste water/waste gas treatment techniques to prevent or reduce emissions, including their performance.</t>
  </si>
  <si>
    <t>II.</t>
  </si>
  <si>
    <t>Information about water consumption and usage (e.g. flow diagrams and water mass balances), and identification of actions to reduce water consumption and waste water volume (see BAT 7).</t>
  </si>
  <si>
    <t>III.</t>
  </si>
  <si>
    <t>Information about the quantity and characteristics of the waste water streams, such as: 
(a) average values and variability of flow, pH and temperature; 
(b) average concentration and load values of relevant pollutants/parameters (e.g. TOC or COD, nitrogen species, phosphprus, chloride, conductivity) and their variability.</t>
  </si>
  <si>
    <t>IV.</t>
  </si>
  <si>
    <t>Information about the characteristics of the waste gas streams, such as: 
(a) average values and variability of flow and temperature; 
(b) average concentration and load values of relevant pollutants/parameters (e.g. dust, TVOC, CO, NOX, SOX) and their variability; 
(c) presence of other substances that may affect the waste gas treatment system or plant safety (e.g. oxygen, water vapour, dust)</t>
  </si>
  <si>
    <t>V.</t>
  </si>
  <si>
    <t>Information about energy consumption and usage, the quantity of raw materials used, as well as the quantity and characteristics of residues generated, and identification of actions of actions for continuous improvement of resource efficiency (see for example BAT 6 and BAT 10).</t>
  </si>
  <si>
    <t>VI.</t>
  </si>
  <si>
    <t>Identification and implementation of an appropriate monitoring strategy with the aim of increasing resource efficiency, taking into account energy, water and raw materials consumption. Monitoring can include direct measurements, calculations or recording with an appropriate frequency. The monitoring is broken down at the most appropriate level (e.g. at process or plant/installation level).</t>
  </si>
  <si>
    <t>1.2 Monitoring</t>
  </si>
  <si>
    <t>BAT 3</t>
  </si>
  <si>
    <t>For relevant emissions to water as identified by the inventory of waste water streams (see BAT 2), BAT is to monitor key process parameters (e.g. continuous monitoring of waste water flow, pH and temperature) at key locations (e.g. at the inlet and/or outlet of the pre-treatment, at the inlet to the final treatment, at the point where the emission leaves the installation).</t>
  </si>
  <si>
    <t>BAT 4</t>
  </si>
  <si>
    <t xml:space="preserve">BAT is to monitor emissions to water with at least the frequency given below and in accordance with EN standards. If EN standards are not available, BAT is to use ISO, national or other international standards that ensure the provision of data of an equivalent scientific quality.
</t>
  </si>
  <si>
    <t>(1) The monitoring only applies when the substance concerned is identified as relevant in the waste water stream based on the inventory mentioned in BAT 2.
(2) The monitoring only applies in the case of a direct discharge to a receiving water body. 
(3) TOC monitoring and COD monitoring are alternatives. TOC monitoring is the preferred option because it does not rely on the use of very toxic compounds. 
(4) If the emission levels are proven to be sufficiently stable, a lower monitoring frequency can be adopted but in any case at least once every month.</t>
  </si>
  <si>
    <t>BAT 5</t>
  </si>
  <si>
    <t xml:space="preserve">
BAT is to monitor channelled emissions to air with at least the frequency given in BAT 5 table in FDM BATCs and in accordance with EN standards (See channelled air monitoring Tab in tool).
</t>
  </si>
  <si>
    <t>(1) The measurements are carried out at the highest expected emission state under normal operating conditions. 
(2) If the emission levels are proven to be sufficiently stable, a lower monitoring frequency can be adopted but in any case at least once every year. 
(3) The measurement is carried out during a campaign of two days. 
(4) The monitoring only applies when a thermal oxidiser is used.</t>
  </si>
  <si>
    <t>1.3 Energy efficiency</t>
  </si>
  <si>
    <t>BAT 6</t>
  </si>
  <si>
    <t xml:space="preserve">In order to increase energy efficiency, BAT is to use BAT 6a and an appropriate combination of the common techniques listed in BAT 6 table in FDM BATCs.
</t>
  </si>
  <si>
    <t>Further sector-specific techniques to increase energy efficiency are given in Sections 2 to 13 of these BAT conclusions.</t>
  </si>
  <si>
    <t>1.4 Water consumption and waste water discharge</t>
  </si>
  <si>
    <t>BAT 7</t>
  </si>
  <si>
    <t>In order to reduce water consumption and the volume of waste water discharged, BAT is to use BAT 7a and one or a combination of the techniques b to k given in BAT 7 table in FDM BATCs</t>
  </si>
  <si>
    <t>Further sector-specific techniques to reduce water consumption are given in Section 6.1 of these BAT conclusions.</t>
  </si>
  <si>
    <t>1.5 Harmful substances</t>
  </si>
  <si>
    <t>BAT 8</t>
  </si>
  <si>
    <t>In order to prevent or reduce the use of harmful substances, e.g. in cleaning and disinfection, BAT is to use one or a combination of the techniques given in BAT 8 table in FDM BATCs.</t>
  </si>
  <si>
    <t>BAT 9</t>
  </si>
  <si>
    <t>In order to prevent emissions of ozone-depleting substances and of substances with a high global warming potential from cooling and freezing, BAT is to use refrigerants without ozone depletion potential and with a low global warming potential.</t>
  </si>
  <si>
    <t>Suitable refrigerants include water, carbon dioxide or ammonia.</t>
  </si>
  <si>
    <t>1.6 Resource efficency</t>
  </si>
  <si>
    <t>BAT 10</t>
  </si>
  <si>
    <t>In order to increase resource efficiency, BAT is to use one or a combination of the techniques given below.</t>
  </si>
  <si>
    <t>Further sector-specific techniques to reduce waste sent for disposal are given in Sections 3.3, 4.3 and 5.1 of these BAT conclusions.</t>
  </si>
  <si>
    <r>
      <t xml:space="preserve">(a) Anaerobic digestion
</t>
    </r>
    <r>
      <rPr>
        <i/>
        <sz val="12"/>
        <color theme="1"/>
        <rFont val="Arial"/>
        <family val="2"/>
      </rPr>
      <t xml:space="preserve">Treatment of biodegradable residues by microorganisims in the absence of oxygen, resulting in biogas and digestate. The biogas is used as a fuel, e.g. in a gas engine or in a boiler. 
The digestate may be used, e.g. as a soil improver. </t>
    </r>
  </si>
  <si>
    <t>May not be applicable due to the quantity and/or nature of the residues.</t>
  </si>
  <si>
    <r>
      <t xml:space="preserve">(b) Use of residues
</t>
    </r>
    <r>
      <rPr>
        <i/>
        <sz val="12"/>
        <color theme="1"/>
        <rFont val="Arial"/>
        <family val="2"/>
      </rPr>
      <t xml:space="preserve">Residues are used, e.g. as animal feed. </t>
    </r>
  </si>
  <si>
    <t>May not be applicable due to legal requirements.</t>
  </si>
  <si>
    <r>
      <t xml:space="preserve">(c) Separation of residues 
</t>
    </r>
    <r>
      <rPr>
        <i/>
        <sz val="12"/>
        <color theme="1"/>
        <rFont val="Arial"/>
        <family val="2"/>
      </rPr>
      <t xml:space="preserve">Separation of residues, e.g. using accurately positioned splash protectors, screens, flaps, catchpots, drip trays and troughs. </t>
    </r>
  </si>
  <si>
    <t>Generally applicable</t>
  </si>
  <si>
    <r>
      <t xml:space="preserve">(d) Recovery and reuse of residues from the pasteuriser
</t>
    </r>
    <r>
      <rPr>
        <i/>
        <sz val="12"/>
        <color theme="1"/>
        <rFont val="Arial"/>
        <family val="2"/>
      </rPr>
      <t xml:space="preserve">Residues from the pasteuriser are fed back to the blending unit and are thereby reused as raw materials. </t>
    </r>
  </si>
  <si>
    <t>Only applicable to liquid food products.</t>
  </si>
  <si>
    <r>
      <t xml:space="preserve">(e) Phosphorus recovery as struvite 
</t>
    </r>
    <r>
      <rPr>
        <i/>
        <sz val="12"/>
        <color theme="1"/>
        <rFont val="Arial"/>
        <family val="2"/>
      </rPr>
      <t xml:space="preserve">See BAT 12g. </t>
    </r>
  </si>
  <si>
    <t>Only applicable to waste water streams with a high total phosphorus content (e.g. above 50 mg/l) and a significant flow.</t>
  </si>
  <si>
    <r>
      <t xml:space="preserve">(f) Use of water for land spreading
</t>
    </r>
    <r>
      <rPr>
        <i/>
        <sz val="12"/>
        <color theme="1"/>
        <rFont val="Arial"/>
        <family val="2"/>
      </rPr>
      <t>After appropriate treatment, waste water is used for land spreading in order to take advantage of the nutrient content and/or to use water.</t>
    </r>
  </si>
  <si>
    <t>Only applicable in the case of a proven agronomic benefit, a proven low level of contamination and no negative impact on the environment (e.g. on the soil, the groundwater and surface water). The applicability may be restricted due to the limited availability of suitable land adjacent to the installation. The applicability may be restricted by the soil and local climatic conditions (e.g. in the case of wet or frozen fields) or by legislation.</t>
  </si>
  <si>
    <t xml:space="preserve">1.7 Emissions to water </t>
  </si>
  <si>
    <t>BAT 11</t>
  </si>
  <si>
    <t>In order to prevent uncontrolled emissions to water, BAT is to provide an appropriate buffer storage capacity for waste water.</t>
  </si>
  <si>
    <t>Description 
The appropriate buffer storage capacity is determined by a risk assessment (taking into account the nature of the pollutant(s), the effects of these pollutants on further waste water treatment, the receiving environment, etc.). 
The waste water from this buffer storage is discharged after appropriate measures are taken (e.g. monitoring, treatment, reuse). 
Applicability
For existing plants, the technique may not be applicable due to lack of space and/or due to the layout of the waste water collection system.</t>
  </si>
  <si>
    <t>BAT 12</t>
  </si>
  <si>
    <t>In order to reduce emissions to water, BAT is to use an appropriate combination of the techniques given below.</t>
  </si>
  <si>
    <r>
      <t xml:space="preserve">The BAT-associated emission levels (BAT-AELs) for emissions to water given in Table 1 BAT 12, FDM BATCs apply to all FDM installations with direct emissions to a receiving water body.
The BAT-AELs apply at the point where the emission leaves the installation.
</t>
    </r>
    <r>
      <rPr>
        <b/>
        <i/>
        <sz val="12"/>
        <rFont val="Arial"/>
        <family val="2"/>
      </rPr>
      <t>The description of techniques are given in Section 14.1</t>
    </r>
  </si>
  <si>
    <t>Preliminary, primary and general treatment</t>
  </si>
  <si>
    <r>
      <t xml:space="preserve">(a) Equalisation
</t>
    </r>
    <r>
      <rPr>
        <i/>
        <sz val="12"/>
        <color theme="1"/>
        <rFont val="Arial"/>
        <family val="2"/>
      </rPr>
      <t>All pollutants</t>
    </r>
  </si>
  <si>
    <r>
      <t xml:space="preserve">(b) Neutralisation
</t>
    </r>
    <r>
      <rPr>
        <i/>
        <sz val="12"/>
        <color theme="1"/>
        <rFont val="Arial"/>
        <family val="2"/>
      </rPr>
      <t>Acids, alkalis</t>
    </r>
  </si>
  <si>
    <r>
      <t xml:space="preserve">(c) ) Physical separation, e.g. screens, sieves, grit separators, oil/fat separators, or primary settlement tanks
</t>
    </r>
    <r>
      <rPr>
        <i/>
        <sz val="12"/>
        <color theme="1"/>
        <rFont val="Arial"/>
        <family val="2"/>
      </rPr>
      <t>Gross solids, suspended solids, oil/grease</t>
    </r>
    <r>
      <rPr>
        <sz val="12"/>
        <color theme="1"/>
        <rFont val="Arial"/>
        <family val="2"/>
      </rPr>
      <t xml:space="preserve"> </t>
    </r>
  </si>
  <si>
    <t>Aerobic, and/or anaerobic treatment (secondary treatment)</t>
  </si>
  <si>
    <r>
      <t xml:space="preserve">(d) Aerobic and/or anaerobic treatment (secondary treatment), e.g. activated sludge process, aerobic lagoon, upflow 
anaerobic sludge blanket (UASB) process, anaerobic contact process, membrane bioreactor
</t>
    </r>
    <r>
      <rPr>
        <i/>
        <sz val="12"/>
        <color theme="1"/>
        <rFont val="Arial"/>
        <family val="2"/>
      </rPr>
      <t>Biodegradable organic compounds</t>
    </r>
  </si>
  <si>
    <t>Nitrogen removal</t>
  </si>
  <si>
    <r>
      <t xml:space="preserve">(e) Nitrification and/or denitrification
</t>
    </r>
    <r>
      <rPr>
        <i/>
        <sz val="12"/>
        <color theme="1"/>
        <rFont val="Arial"/>
        <family val="2"/>
      </rPr>
      <t>Total nitrogen, ammonium/ammonia</t>
    </r>
  </si>
  <si>
    <t>Nitrification may not be applicable in the case of high chloride concentrations (e.g. above 10 g/l). Nitrification may not be applicable when the temperature of the waste water is low (e.g. below 12 ° C).</t>
  </si>
  <si>
    <r>
      <t xml:space="preserve">(f) Partial nitritation — Anaerobic am_x0002_monium oxidation 
</t>
    </r>
    <r>
      <rPr>
        <i/>
        <sz val="12"/>
        <color theme="1"/>
        <rFont val="Arial"/>
        <family val="2"/>
      </rPr>
      <t>Total nitrogen, ammonium/ ammonia</t>
    </r>
  </si>
  <si>
    <t>May not be applicable when the temperature of the waste water is low.</t>
  </si>
  <si>
    <t>Phosphorus recovery and/or removal</t>
  </si>
  <si>
    <r>
      <t xml:space="preserve">(g) Phosphorus recovery as struvite
</t>
    </r>
    <r>
      <rPr>
        <i/>
        <sz val="12"/>
        <color theme="1"/>
        <rFont val="Arial"/>
        <family val="2"/>
      </rPr>
      <t>Total phosphorus</t>
    </r>
  </si>
  <si>
    <r>
      <t xml:space="preserve">(h) Precipitation
</t>
    </r>
    <r>
      <rPr>
        <i/>
        <sz val="12"/>
        <color theme="1"/>
        <rFont val="Arial"/>
        <family val="2"/>
      </rPr>
      <t>Total phosphorus</t>
    </r>
  </si>
  <si>
    <r>
      <t xml:space="preserve">(i) Enhanced biological phosphorus removal
</t>
    </r>
    <r>
      <rPr>
        <i/>
        <sz val="12"/>
        <color theme="1"/>
        <rFont val="Arial"/>
        <family val="2"/>
      </rPr>
      <t>Total phosphorus</t>
    </r>
  </si>
  <si>
    <t>Final solids removal</t>
  </si>
  <si>
    <r>
      <t xml:space="preserve">(j) Coagulation and flocculation 
</t>
    </r>
    <r>
      <rPr>
        <i/>
        <sz val="12"/>
        <color theme="1"/>
        <rFont val="Arial"/>
        <family val="2"/>
      </rPr>
      <t>Suspended solids</t>
    </r>
  </si>
  <si>
    <r>
      <t xml:space="preserve">(k) Sedimentation
</t>
    </r>
    <r>
      <rPr>
        <i/>
        <sz val="12"/>
        <color theme="1"/>
        <rFont val="Arial"/>
        <family val="2"/>
      </rPr>
      <t>Suspended solids</t>
    </r>
  </si>
  <si>
    <r>
      <t xml:space="preserve">(l) Filtration (e.g. sand filtration, micro-filtration, ultrafiltration)
</t>
    </r>
    <r>
      <rPr>
        <i/>
        <sz val="12"/>
        <color theme="1"/>
        <rFont val="Arial"/>
        <family val="2"/>
      </rPr>
      <t>Suspended solids</t>
    </r>
  </si>
  <si>
    <r>
      <t xml:space="preserve">(m) flotation
</t>
    </r>
    <r>
      <rPr>
        <i/>
        <sz val="12"/>
        <color theme="1"/>
        <rFont val="Arial"/>
        <family val="2"/>
      </rPr>
      <t>Suspended solids</t>
    </r>
  </si>
  <si>
    <t>BAT associated emission levels (BAT-AELs) for direct emissions to a receiving water body</t>
  </si>
  <si>
    <t xml:space="preserve">The BAT-associated emission levels (BAT-AELs) for emissions to water given in Table 1 BAT 12, FDM BATCs apply to all FDM installations with direct emissions to a receiving water body.
The BAT-AELs apply at the point where the emission leaves the installation.
</t>
  </si>
  <si>
    <t>(1) The BAT-AELs do not apply to emissions from grain milling, green fodder processing, and the production of dry pet food and compound feed. 
(2) The BAT-AELs may not apply to the production of citric acid or yeast. 
(3) No BAT-AEL applies for biochemical oxygen demand (BOD). As an indication, the yearly average BOD5 level in the effluent from a biological waste water treatment plant will generally be ≤ 20 mg/l. 
(4) The BAT-AEL for COD may be replaced by a BAT-AEL for TOC. The correlation between COD and TOC is determined on a case-by-case basis. The BAT-AEL for TOC is the preferred option because TOC monitoring does not rely on the use of very toxic compounds. 
(5) The upper end of the range is: 
— 125 mg/l for dairies; 
— 120 mg/l for fruit and vegetable installations; 
— 200 mg/l for oilseed processing and vegetable oil refining installations; 
— 185 mg/l for starch production installations; 
— 155 mg/l for sugar manufacturing installations; as daily averages only if the abatement efficiency is ≥ 95 % as a yearly average or as an average over the production period. 
(6) The lower end of the range is typically achieved when using filtration (e.g. sand filtration, microfiltration, membrane bioreactor), while the upper end of the range is typically achieved when using sedimentation only. 
(7) The upper end of the range is 30 mg/l as a daily average only if the abatement efficiency is ≥ 80 % as a yearly average or as an average over the production period. 
(8) The BAT-AEL may not apply when the temperature of the waste water is low (e.g. below 12 °C) for prolonged periods. 
(9) The upper end of the range is: 
— 4 mg/l for dairies and starch installations producing modified and/or hydrolysed starch; 
— 5 mg/l for fruit and vegetable installations; 
— 10 mg/l for oilseed processing and vegetable oil refining installations carrying out soap-stock splitting; as daily averages only if the abatement efficiency is ≥ 95 % as a yearly average or as an average over the production period.</t>
  </si>
  <si>
    <t xml:space="preserve">1.8 Noise </t>
  </si>
  <si>
    <t>BAT 13</t>
  </si>
  <si>
    <t>In order to prevent or, where that is not practicable, to reduce noise emissions, BAT is to set up, implement and regularly review a noise management plan, as part of the environmental management system (see BAT 1), that includes all of the following elements:</t>
  </si>
  <si>
    <t>Applicability 
BAT 13 is only applicable to cases where a noise nuisance at sensitive receptors is expected and/or has been substantiated.</t>
  </si>
  <si>
    <t>— a protocol containing appropriate actions and timelines;</t>
  </si>
  <si>
    <t>— a protocol for conducting noise and emissions monitoring;</t>
  </si>
  <si>
    <t>— a protocol for response to identified noise and vibration events, e.g. complaints;</t>
  </si>
  <si>
    <t>— a noise reduction programme designed to identify the source(s), to measure/estimate noise and vibration exposure, to characterise the contributions of the sources and to implement prevention and/or reduction measures.</t>
  </si>
  <si>
    <t>BAT 14</t>
  </si>
  <si>
    <t>In order to prevent or, where that is not practicable, to reduce noise emissions, BAT is to use one or a combination of the techniques given below.</t>
  </si>
  <si>
    <r>
      <t xml:space="preserve">a. Appropriate location of equipment/buildings:
</t>
    </r>
    <r>
      <rPr>
        <i/>
        <sz val="12"/>
        <color theme="1"/>
        <rFont val="Arial"/>
        <family val="2"/>
      </rPr>
      <t>Noise levels can be reduced by increasing the distance between the emitter and the receiver, by using buildings as noise screens and by relocating building exits or entrances.</t>
    </r>
  </si>
  <si>
    <t>For existing plants, the relocation of equipment and buildings’ exits or entrances may not be applicable due to lack of space and/or excessive costs.</t>
  </si>
  <si>
    <r>
      <t xml:space="preserve">b. Operational measures: this includes techniques such as:
</t>
    </r>
    <r>
      <rPr>
        <i/>
        <sz val="12"/>
        <color theme="1"/>
        <rFont val="Arial"/>
        <family val="2"/>
      </rPr>
      <t>(i)   improved inspection and maintenance of equipment;
(ii)  closing of doors and windows of enclosed areas, if possible;
(iii) equipment operations by experienced staff;
(iv) avoidance of noisy activities at night, if possible;
(v) provisions for noise control, e.g. during maintenance activities.</t>
    </r>
  </si>
  <si>
    <r>
      <t xml:space="preserve">c. Low-noise equipment: 
</t>
    </r>
    <r>
      <rPr>
        <i/>
        <sz val="12"/>
        <color theme="1"/>
        <rFont val="Arial"/>
        <family val="2"/>
      </rPr>
      <t>This may include low-noise compressors, pumps and fans.</t>
    </r>
  </si>
  <si>
    <r>
      <t xml:space="preserve">(d) Noise control equipment:
</t>
    </r>
    <r>
      <rPr>
        <i/>
        <sz val="12"/>
        <color theme="1"/>
        <rFont val="Arial"/>
        <family val="2"/>
      </rPr>
      <t>This includes:</t>
    </r>
    <r>
      <rPr>
        <sz val="12"/>
        <color theme="1"/>
        <rFont val="Arial"/>
        <family val="2"/>
      </rPr>
      <t xml:space="preserve">
</t>
    </r>
    <r>
      <rPr>
        <i/>
        <sz val="12"/>
        <color theme="1"/>
        <rFont val="Arial"/>
        <family val="2"/>
      </rPr>
      <t>(i)   noise reducers;
(ii)  insulation of equipment;
(iii) enclosure of noisy equipment;
(iv) soundproofing of buildings.</t>
    </r>
  </si>
  <si>
    <t>May not be applicable to existing plants die to lack of space</t>
  </si>
  <si>
    <r>
      <t xml:space="preserve">(e) Noise abatement: 
</t>
    </r>
    <r>
      <rPr>
        <i/>
        <sz val="12"/>
        <color theme="1"/>
        <rFont val="Arial"/>
        <family val="2"/>
      </rPr>
      <t xml:space="preserve">Inserting obstacles between emitters and receivers (e.g. protection walls, embankments and buildings). </t>
    </r>
  </si>
  <si>
    <t>Applicable only to existing plants, as the design of new plants should make this technique unnecessary. For existing plants, the insertion of obstacles may not be applicable due to lack of space.</t>
  </si>
  <si>
    <t>1.9 Odour</t>
  </si>
  <si>
    <t>BAT 15</t>
  </si>
  <si>
    <t>In order to prevent or, where that is not practicable, to reduce odour emissions, BAT is to set up, implement and regularly review an odour management plan, as part of the environmental management system (see BAT 1), that includes all of the following elements:</t>
  </si>
  <si>
    <t>Applicability 
BAT 15 is only applicable to cases where an odour nuisance at sensitive receptors is expected and/or has been substantiated.</t>
  </si>
  <si>
    <t>— A protocol containing actions and timelines;</t>
  </si>
  <si>
    <t>— A protocol for conducting odour monitoring. It may be complemented by measurement/estimation of odour 
exposure or estimation of odour impact;</t>
  </si>
  <si>
    <t>— A protocol for response to identified odour incidents, e.g. complaints;</t>
  </si>
  <si>
    <t>— An odour prevention and reduction programme designed to identify the source(s); to measure/estimate odour exposure; to characterise the contributions of the sources; and to implement prevention and/or reduction measures.</t>
  </si>
  <si>
    <t>ANIMAL FEED</t>
  </si>
  <si>
    <t xml:space="preserve">These apply to the sectors specifically listed in 
Section 2 of the FDM BATCs document.
The BAT conclusions presented in this section apply to Animal feed. They apply in addition to the general BAT conclusions given in section 1.
</t>
  </si>
  <si>
    <t>Depending upon the activities you carry out, you may need to refer to other sector specific BAT Conclusions in addition to your own.</t>
  </si>
  <si>
    <t>BAT No.</t>
  </si>
  <si>
    <t>Topic</t>
  </si>
  <si>
    <t>BAT</t>
  </si>
  <si>
    <t>Applicable BAT-AEL</t>
  </si>
  <si>
    <t>Operator Response: Please complete the Green Boxes below.
(Please incl. link or reference to supporting documentation.
If the BAT Conclusion is not applicable, please explain why.)</t>
  </si>
  <si>
    <t>Compliance Status:
Please select from the Drop Down List</t>
  </si>
  <si>
    <t>Energy Efficiency (green fodder only)</t>
  </si>
  <si>
    <r>
      <t xml:space="preserve">In order to increase energy efficiency in green fodder processing, BAT is to use an appropriate combination of the techniques specified in BAT 6 and of the techniques given below:
</t>
    </r>
    <r>
      <rPr>
        <b/>
        <sz val="10"/>
        <color theme="1"/>
        <rFont val="Arial"/>
        <family val="2"/>
      </rPr>
      <t>(a) Use of predried fodder</t>
    </r>
    <r>
      <rPr>
        <sz val="10"/>
        <color theme="1"/>
        <rFont val="Arial"/>
        <family val="2"/>
      </rPr>
      <t xml:space="preserve">
</t>
    </r>
    <r>
      <rPr>
        <i/>
        <sz val="10"/>
        <color theme="1"/>
        <rFont val="Arial"/>
        <family val="2"/>
      </rPr>
      <t>Use of fodder that has been predried (e.g. by flat pre-wilting).</t>
    </r>
    <r>
      <rPr>
        <sz val="10"/>
        <color theme="1"/>
        <rFont val="Arial"/>
        <family val="2"/>
      </rPr>
      <t xml:space="preserve"> </t>
    </r>
    <r>
      <rPr>
        <b/>
        <sz val="10"/>
        <color theme="1"/>
        <rFont val="Arial"/>
        <family val="2"/>
      </rPr>
      <t>(Not appicable in the case of the wet process)</t>
    </r>
    <r>
      <rPr>
        <sz val="10"/>
        <color theme="1"/>
        <rFont val="Arial"/>
        <family val="2"/>
      </rPr>
      <t xml:space="preserve">
</t>
    </r>
    <r>
      <rPr>
        <b/>
        <sz val="10"/>
        <color theme="1"/>
        <rFont val="Arial"/>
        <family val="2"/>
      </rPr>
      <t>(b) Recycling of waste gas from the dryer</t>
    </r>
    <r>
      <rPr>
        <sz val="10"/>
        <color theme="1"/>
        <rFont val="Arial"/>
        <family val="2"/>
      </rPr>
      <t xml:space="preserve">
</t>
    </r>
    <r>
      <rPr>
        <i/>
        <sz val="10"/>
        <color theme="1"/>
        <rFont val="Arial"/>
        <family val="2"/>
      </rPr>
      <t>Injection of the waste gas from the cyclone into the burner of the dryer.</t>
    </r>
    <r>
      <rPr>
        <sz val="10"/>
        <color theme="1"/>
        <rFont val="Arial"/>
        <family val="2"/>
      </rPr>
      <t xml:space="preserve">
</t>
    </r>
    <r>
      <rPr>
        <b/>
        <sz val="10"/>
        <color theme="1"/>
        <rFont val="Arial"/>
        <family val="2"/>
      </rPr>
      <t>(c) Use of waste heat for pre-drying</t>
    </r>
    <r>
      <rPr>
        <sz val="10"/>
        <color theme="1"/>
        <rFont val="Arial"/>
        <family val="2"/>
      </rPr>
      <t xml:space="preserve">
</t>
    </r>
    <r>
      <rPr>
        <i/>
        <sz val="10"/>
        <color theme="1"/>
        <rFont val="Arial"/>
        <family val="2"/>
      </rPr>
      <t>The use of the outlet steam from the high temperature dryers is used for predrying part or all of the green fodder.</t>
    </r>
    <r>
      <rPr>
        <sz val="10"/>
        <color theme="1"/>
        <rFont val="Arial"/>
        <family val="2"/>
      </rPr>
      <t xml:space="preserve">
</t>
    </r>
  </si>
  <si>
    <t>Confirm BAT technique(s)</t>
  </si>
  <si>
    <t>Emissions to air</t>
  </si>
  <si>
    <r>
      <t xml:space="preserve">In order to reduce channelled dust emissions to air, BAT is to use one of the techniques given below:
</t>
    </r>
    <r>
      <rPr>
        <b/>
        <sz val="10"/>
        <color theme="1"/>
        <rFont val="Arial"/>
        <family val="2"/>
      </rPr>
      <t>a. Bag filter</t>
    </r>
    <r>
      <rPr>
        <sz val="10"/>
        <color theme="1"/>
        <rFont val="Arial"/>
        <family val="2"/>
      </rPr>
      <t xml:space="preserve"> </t>
    </r>
    <r>
      <rPr>
        <b/>
        <sz val="10"/>
        <color theme="1"/>
        <rFont val="Arial"/>
        <family val="2"/>
      </rPr>
      <t>(May not be applicable to the abatement of sticky dust.)</t>
    </r>
    <r>
      <rPr>
        <sz val="10"/>
        <color theme="1"/>
        <rFont val="Arial"/>
        <family val="2"/>
      </rPr>
      <t xml:space="preserve">
</t>
    </r>
    <r>
      <rPr>
        <b/>
        <sz val="10"/>
        <color theme="1"/>
        <rFont val="Arial"/>
        <family val="2"/>
      </rPr>
      <t>b. Cyclone</t>
    </r>
    <r>
      <rPr>
        <sz val="10"/>
        <color theme="1"/>
        <rFont val="Arial"/>
        <family val="2"/>
      </rPr>
      <t xml:space="preserve">
</t>
    </r>
  </si>
  <si>
    <r>
      <t xml:space="preserve">
</t>
    </r>
    <r>
      <rPr>
        <b/>
        <i/>
        <sz val="10"/>
        <color rgb="FFFF0000"/>
        <rFont val="Arial"/>
        <family val="2"/>
      </rPr>
      <t xml:space="preserve">
Confirm BAT technique(s)</t>
    </r>
    <r>
      <rPr>
        <sz val="12"/>
        <color theme="1"/>
        <rFont val="Arial"/>
        <family val="2"/>
      </rPr>
      <t xml:space="preserve">
</t>
    </r>
    <r>
      <rPr>
        <b/>
        <i/>
        <sz val="10"/>
        <color rgb="FFFF0000"/>
        <rFont val="Arial"/>
        <family val="2"/>
      </rPr>
      <t xml:space="preserve">
Grinding DUST: 
Insert applicable dust AEL within range in table 4 in mg/Nm3
</t>
    </r>
    <r>
      <rPr>
        <i/>
        <sz val="12"/>
        <rFont val="Arial"/>
        <family val="2"/>
      </rPr>
      <t xml:space="preserve">
</t>
    </r>
    <r>
      <rPr>
        <b/>
        <i/>
        <sz val="10"/>
        <color rgb="FFFF0000"/>
        <rFont val="Arial"/>
        <family val="2"/>
      </rPr>
      <t>Pellet cooling DUST:</t>
    </r>
    <r>
      <rPr>
        <sz val="12"/>
        <rFont val="Arial"/>
        <family val="2"/>
      </rPr>
      <t xml:space="preserve">
</t>
    </r>
    <r>
      <rPr>
        <b/>
        <i/>
        <sz val="10"/>
        <color rgb="FFFF0000"/>
        <rFont val="Arial"/>
        <family val="2"/>
      </rPr>
      <t>insert applicable dust AELwithin range in table 4 in mg/Nm3</t>
    </r>
    <r>
      <rPr>
        <i/>
        <sz val="12"/>
        <color rgb="FFFF0000"/>
        <rFont val="Arial"/>
        <family val="2"/>
      </rPr>
      <t xml:space="preserve">
</t>
    </r>
  </si>
  <si>
    <t>BAT-AEL</t>
  </si>
  <si>
    <t>Indicative Environment Performance Level</t>
  </si>
  <si>
    <t xml:space="preserve">Indicative EPLs </t>
  </si>
  <si>
    <t>Applicable EPLs</t>
  </si>
  <si>
    <t>EPL</t>
  </si>
  <si>
    <t>Specific energy consumption</t>
  </si>
  <si>
    <t xml:space="preserve">Insert applicable AEL from 
table 2 of MWh/tonne of products (yearly average)
</t>
  </si>
  <si>
    <t>Specific waste water discharge 
(wet pet food only)</t>
  </si>
  <si>
    <t xml:space="preserve">Insert applicable AEL from 
table 3 of m3/tonne of products (yearly average)
</t>
  </si>
  <si>
    <t>BREWING</t>
  </si>
  <si>
    <t xml:space="preserve">These apply to the sectors specifically listed in 
Section 3 of the FDM BATCs document.
The BAT conclusions presented in this section apply to Brewing. They apply in addition to the general BAT conclusions given in section 1.
</t>
  </si>
  <si>
    <t>Depending upon the activities you carry out, you may need to 
refer to other sector specific BAT Conclusions in addition to your own.</t>
  </si>
  <si>
    <t>Energy Efficiency</t>
  </si>
  <si>
    <r>
      <t xml:space="preserve">In order to increase energy efficiency, BAT is to use an appropriate combination of the techniques specified in BAT 6 and of the techniques given below:
</t>
    </r>
    <r>
      <rPr>
        <b/>
        <sz val="10"/>
        <color theme="1"/>
        <rFont val="Arial"/>
        <family val="2"/>
      </rPr>
      <t>(a) Mashing-in at higher temperatures</t>
    </r>
    <r>
      <rPr>
        <sz val="10"/>
        <color theme="1"/>
        <rFont val="Arial"/>
        <family val="2"/>
      </rPr>
      <t xml:space="preserve">
</t>
    </r>
    <r>
      <rPr>
        <i/>
        <sz val="10"/>
        <color theme="1"/>
        <rFont val="Arial"/>
        <family val="2"/>
      </rPr>
      <t>The mashing-in of the grain is carried out at temperatures of approximately 60</t>
    </r>
    <r>
      <rPr>
        <sz val="10"/>
        <color theme="1"/>
        <rFont val="Calibri"/>
        <family val="2"/>
      </rPr>
      <t>°</t>
    </r>
    <r>
      <rPr>
        <i/>
        <sz val="10"/>
        <color theme="1"/>
        <rFont val="Arial"/>
        <family val="2"/>
      </rPr>
      <t>C, which reduces the use of cold water.</t>
    </r>
    <r>
      <rPr>
        <sz val="10"/>
        <color theme="1"/>
        <rFont val="Arial"/>
        <family val="2"/>
      </rPr>
      <t xml:space="preserve"> </t>
    </r>
    <r>
      <rPr>
        <b/>
        <sz val="10"/>
        <color theme="1"/>
        <rFont val="Arial"/>
        <family val="2"/>
      </rPr>
      <t>(May not be applicable due to the product specifications.)</t>
    </r>
    <r>
      <rPr>
        <sz val="10"/>
        <color theme="1"/>
        <rFont val="Arial"/>
        <family val="2"/>
      </rPr>
      <t xml:space="preserve">
</t>
    </r>
    <r>
      <rPr>
        <b/>
        <sz val="10"/>
        <color theme="1"/>
        <rFont val="Arial"/>
        <family val="2"/>
      </rPr>
      <t xml:space="preserve">(b) Decrease of the evaporation rate during wort boiling. </t>
    </r>
    <r>
      <rPr>
        <sz val="10"/>
        <color theme="1"/>
        <rFont val="Arial"/>
        <family val="2"/>
      </rPr>
      <t xml:space="preserve">
</t>
    </r>
    <r>
      <rPr>
        <i/>
        <sz val="10"/>
        <color theme="1"/>
        <rFont val="Arial"/>
        <family val="2"/>
      </rPr>
      <t xml:space="preserve">The evaporation rate can be reduced from 10% down to approximateley 4% per hour (e.g. by two-phase boiling systems, dynamic low pressure boiling). </t>
    </r>
    <r>
      <rPr>
        <b/>
        <sz val="10"/>
        <color theme="1"/>
        <rFont val="Arial"/>
        <family val="2"/>
      </rPr>
      <t>(May not be applicable due to the product specifications.)</t>
    </r>
    <r>
      <rPr>
        <sz val="10"/>
        <color theme="1"/>
        <rFont val="Arial"/>
        <family val="2"/>
      </rPr>
      <t xml:space="preserve">
</t>
    </r>
    <r>
      <rPr>
        <b/>
        <sz val="10"/>
        <color theme="1"/>
        <rFont val="Arial"/>
        <family val="2"/>
      </rPr>
      <t xml:space="preserve">(c) Increase of the degree of high-gravity brewing. </t>
    </r>
    <r>
      <rPr>
        <sz val="10"/>
        <color theme="1"/>
        <rFont val="Arial"/>
        <family val="2"/>
      </rPr>
      <t xml:space="preserve">
</t>
    </r>
    <r>
      <rPr>
        <i/>
        <sz val="10"/>
        <color theme="1"/>
        <rFont val="Arial"/>
        <family val="2"/>
      </rPr>
      <t xml:space="preserve">Increase of the degree of high-gravity brewing. </t>
    </r>
    <r>
      <rPr>
        <b/>
        <sz val="10"/>
        <color theme="1"/>
        <rFont val="Arial"/>
        <family val="2"/>
      </rPr>
      <t xml:space="preserve">(May not be applicable due to the product specifications.) </t>
    </r>
    <r>
      <rPr>
        <sz val="10"/>
        <color theme="1"/>
        <rFont val="Arial"/>
        <family val="2"/>
      </rPr>
      <t xml:space="preserve">
</t>
    </r>
  </si>
  <si>
    <t>Waste</t>
  </si>
  <si>
    <r>
      <t xml:space="preserve">In order to reduce the quantity of waste sent for disposal, BAT is to use one or both of the techniques given below.
</t>
    </r>
    <r>
      <rPr>
        <b/>
        <sz val="10"/>
        <color theme="1"/>
        <rFont val="Arial"/>
        <family val="2"/>
      </rPr>
      <t>(a) Recovery and (re)use of yeast after fermentation</t>
    </r>
    <r>
      <rPr>
        <sz val="10"/>
        <color theme="1"/>
        <rFont val="Arial"/>
        <family val="2"/>
      </rPr>
      <t xml:space="preserve">
</t>
    </r>
    <r>
      <rPr>
        <i/>
        <sz val="10"/>
        <color theme="1"/>
        <rFont val="Arial"/>
        <family val="2"/>
      </rPr>
      <t>After fermentation yeast is collected and can be partially reused in the fermentation process and/or may be further used for multiple purposes, e.g. as animal feed, in the pharmaceutical industry, as food ingredient, in an anaerobic waste water treatment plant for biogas production.</t>
    </r>
    <r>
      <rPr>
        <sz val="10"/>
        <color theme="1"/>
        <rFont val="Arial"/>
        <family val="2"/>
      </rPr>
      <t xml:space="preserve">
</t>
    </r>
    <r>
      <rPr>
        <b/>
        <sz val="10"/>
        <color theme="1"/>
        <rFont val="Arial"/>
        <family val="2"/>
      </rPr>
      <t>(b) Recovery and (re)use of natural filter material</t>
    </r>
    <r>
      <rPr>
        <sz val="10"/>
        <color theme="1"/>
        <rFont val="Arial"/>
        <family val="2"/>
      </rPr>
      <t xml:space="preserve">
</t>
    </r>
    <r>
      <rPr>
        <i/>
        <sz val="10"/>
        <color theme="1"/>
        <rFont val="Arial"/>
        <family val="2"/>
      </rPr>
      <t>After chemical, enzymatic or thermal treatment, natural filter material (e.g. diatomaceous earth) may be used e.g. as a soil improver.</t>
    </r>
  </si>
  <si>
    <t xml:space="preserve">In order to reduce channelled dust emissions to air, BAT is to use a bag filter or both a cyclone and a bag filter.
</t>
  </si>
  <si>
    <t>Confirm BAT technique(s)
Insert applicable dust AEL within range table 7 in mg/Nm3</t>
  </si>
  <si>
    <t>Indicative EPLs</t>
  </si>
  <si>
    <t xml:space="preserve">Insert applicable AEL from 
table 5 of MWh/hl of products (yearly average)
</t>
  </si>
  <si>
    <t>Specific waste water discharge</t>
  </si>
  <si>
    <t xml:space="preserve">Insert applicable AEL from 
table 6 of m3/hl of products (yearly average)
</t>
  </si>
  <si>
    <t>DAIRIES</t>
  </si>
  <si>
    <t xml:space="preserve">These apply to the sectors specifically listed in 
Section 4 of the FDM BATCs document.
The BAT conclusions presented in this section apply to Dairies. They apply in addition to the general BAT conclusions given in section 1.
</t>
  </si>
  <si>
    <r>
      <t xml:space="preserve">In order to increase energy efficiency, BAT is to use an appropriate combination of the techniques specified in BAT 6 and of the techniques given below.
</t>
    </r>
    <r>
      <rPr>
        <b/>
        <sz val="10"/>
        <rFont val="Arial"/>
        <family val="2"/>
      </rPr>
      <t>(a) Partial milk homogenisation</t>
    </r>
    <r>
      <rPr>
        <sz val="10"/>
        <rFont val="Arial"/>
        <family val="2"/>
      </rPr>
      <t xml:space="preserve">
</t>
    </r>
    <r>
      <rPr>
        <i/>
        <sz val="10"/>
        <rFont val="Arial"/>
        <family val="2"/>
      </rPr>
      <t>The cream is homogenised together with a small proportion of skimmed milk. The size of the homogeniser can be significantly reduced, leading to energy savings.</t>
    </r>
    <r>
      <rPr>
        <sz val="10"/>
        <rFont val="Arial"/>
        <family val="2"/>
      </rPr>
      <t xml:space="preserve">
</t>
    </r>
    <r>
      <rPr>
        <b/>
        <sz val="10"/>
        <rFont val="Arial"/>
        <family val="2"/>
      </rPr>
      <t>(b) Energy-efficient homogeniser</t>
    </r>
    <r>
      <rPr>
        <sz val="10"/>
        <rFont val="Arial"/>
        <family val="2"/>
      </rPr>
      <t xml:space="preserve">
</t>
    </r>
    <r>
      <rPr>
        <i/>
        <sz val="10"/>
        <rFont val="Arial"/>
        <family val="2"/>
      </rPr>
      <t>The homogeniser's working pressure is reduced through optimised design and thus the associated electrical energy needed to drive the system is also reduced.</t>
    </r>
    <r>
      <rPr>
        <sz val="10"/>
        <rFont val="Arial"/>
        <family val="2"/>
      </rPr>
      <t xml:space="preserve">
</t>
    </r>
    <r>
      <rPr>
        <b/>
        <sz val="10"/>
        <rFont val="Arial"/>
        <family val="2"/>
      </rPr>
      <t>(c) Use of continuous pasteurisers</t>
    </r>
    <r>
      <rPr>
        <sz val="10"/>
        <rFont val="Arial"/>
        <family val="2"/>
      </rPr>
      <t xml:space="preserve">
</t>
    </r>
    <r>
      <rPr>
        <i/>
        <sz val="10"/>
        <rFont val="Arial"/>
        <family val="2"/>
      </rPr>
      <t>Flow-through heat exchangers are used (e.g. tubular, plate and frame). The pasteurisation time is much slower than that of batch systems.</t>
    </r>
    <r>
      <rPr>
        <b/>
        <sz val="10"/>
        <rFont val="Arial"/>
        <family val="2"/>
      </rPr>
      <t xml:space="preserve">
(d) Regenerative heat exchange in pasteurisation
</t>
    </r>
    <r>
      <rPr>
        <i/>
        <sz val="10"/>
        <rFont val="Arial"/>
        <family val="2"/>
      </rPr>
      <t>The incoming milk is preheated by the hot milk leaving the pasteurisation section.</t>
    </r>
    <r>
      <rPr>
        <sz val="10"/>
        <rFont val="Arial"/>
        <family val="2"/>
      </rPr>
      <t xml:space="preserve">
</t>
    </r>
    <r>
      <rPr>
        <b/>
        <sz val="10"/>
        <rFont val="Arial"/>
        <family val="2"/>
      </rPr>
      <t>(e) Ultra-high-temperature (UHT) processing of milk without intermediate pasteurisation</t>
    </r>
    <r>
      <rPr>
        <sz val="10"/>
        <rFont val="Arial"/>
        <family val="2"/>
      </rPr>
      <t xml:space="preserve">
</t>
    </r>
    <r>
      <rPr>
        <i/>
        <sz val="10"/>
        <rFont val="Arial"/>
        <family val="2"/>
      </rPr>
      <t>UHT milk is produced in one step from raw milk, thus avoiding the energy needed for paseurisation.</t>
    </r>
    <r>
      <rPr>
        <sz val="10"/>
        <rFont val="Arial"/>
        <family val="2"/>
      </rPr>
      <t xml:space="preserve">
</t>
    </r>
    <r>
      <rPr>
        <b/>
        <sz val="10"/>
        <rFont val="Arial"/>
        <family val="2"/>
      </rPr>
      <t>(f) Multi-stage drying in powder production</t>
    </r>
    <r>
      <rPr>
        <sz val="10"/>
        <rFont val="Arial"/>
        <family val="2"/>
      </rPr>
      <t xml:space="preserve">
</t>
    </r>
    <r>
      <rPr>
        <i/>
        <sz val="10"/>
        <rFont val="Arial"/>
        <family val="2"/>
      </rPr>
      <t>A spray-drying process is used in combination with a downstream dryer e.g. fluidised bed dryer.</t>
    </r>
    <r>
      <rPr>
        <sz val="10"/>
        <rFont val="Arial"/>
        <family val="2"/>
      </rPr>
      <t xml:space="preserve">
</t>
    </r>
    <r>
      <rPr>
        <b/>
        <sz val="10"/>
        <rFont val="Arial"/>
        <family val="2"/>
      </rPr>
      <t>(g) Precooling of ice-water</t>
    </r>
    <r>
      <rPr>
        <sz val="10"/>
        <rFont val="Arial"/>
        <family val="2"/>
      </rPr>
      <t xml:space="preserve">
When ice-water is used, the returning ice-water is precooled (e.g. with a plate heat exchanger), prior to final cooling in an accumulating ice-water tank with a coil evaporator.</t>
    </r>
  </si>
  <si>
    <r>
      <t xml:space="preserve">In order to reduce the quantity of waste sent for disposal, BAT is to use one or a combination of the techniques given below.
</t>
    </r>
    <r>
      <rPr>
        <u/>
        <sz val="10"/>
        <rFont val="Arial"/>
        <family val="2"/>
      </rPr>
      <t xml:space="preserve">
</t>
    </r>
    <r>
      <rPr>
        <b/>
        <sz val="10"/>
        <rFont val="Arial"/>
        <family val="2"/>
      </rPr>
      <t>Techniques related to the use of centrifuges</t>
    </r>
    <r>
      <rPr>
        <u/>
        <sz val="10"/>
        <rFont val="Arial"/>
        <family val="2"/>
      </rPr>
      <t xml:space="preserve">
(a) Optimised operation of centrifuges</t>
    </r>
    <r>
      <rPr>
        <sz val="10"/>
        <rFont val="Arial"/>
        <family val="2"/>
      </rPr>
      <t xml:space="preserve">
</t>
    </r>
    <r>
      <rPr>
        <i/>
        <sz val="10"/>
        <rFont val="Arial"/>
        <family val="2"/>
      </rPr>
      <t xml:space="preserve">Operation of centrifuges according to their specification to minimise the rejection of product.
</t>
    </r>
    <r>
      <rPr>
        <sz val="10"/>
        <rFont val="Arial"/>
        <family val="2"/>
      </rPr>
      <t xml:space="preserve">
</t>
    </r>
    <r>
      <rPr>
        <b/>
        <sz val="10"/>
        <rFont val="Arial"/>
        <family val="2"/>
      </rPr>
      <t>Techniques related to butter production</t>
    </r>
    <r>
      <rPr>
        <u/>
        <sz val="10"/>
        <rFont val="Arial"/>
        <family val="2"/>
      </rPr>
      <t xml:space="preserve">
(b) Rinsing of the cream heater with skimmed milk or water</t>
    </r>
    <r>
      <rPr>
        <b/>
        <sz val="10"/>
        <rFont val="Arial"/>
        <family val="2"/>
      </rPr>
      <t xml:space="preserve">
</t>
    </r>
    <r>
      <rPr>
        <i/>
        <sz val="10"/>
        <rFont val="Arial"/>
        <family val="2"/>
      </rPr>
      <t xml:space="preserve">Rinsing of the cream heater with skimmed milk or water which is then recovered and reused, before the cleaning operations.
</t>
    </r>
    <r>
      <rPr>
        <sz val="10"/>
        <rFont val="Arial"/>
        <family val="2"/>
      </rPr>
      <t xml:space="preserve">
</t>
    </r>
    <r>
      <rPr>
        <b/>
        <sz val="10"/>
        <rFont val="Arial"/>
        <family val="2"/>
      </rPr>
      <t>Techniques related to ice cream production</t>
    </r>
    <r>
      <rPr>
        <sz val="10"/>
        <rFont val="Arial"/>
        <family val="2"/>
      </rPr>
      <t xml:space="preserve">
</t>
    </r>
    <r>
      <rPr>
        <u/>
        <sz val="10"/>
        <rFont val="Arial"/>
        <family val="2"/>
      </rPr>
      <t xml:space="preserve">(c) Continuous freezing of ice cream
</t>
    </r>
    <r>
      <rPr>
        <sz val="10"/>
        <rFont val="Arial"/>
        <family val="2"/>
      </rPr>
      <t>Continuous freezing of ice cream using optimised start-up procedures and control loops that reduce the frequency of stoppages.</t>
    </r>
    <r>
      <rPr>
        <u/>
        <sz val="10"/>
        <rFont val="Arial"/>
        <family val="2"/>
      </rPr>
      <t xml:space="preserve">
</t>
    </r>
    <r>
      <rPr>
        <b/>
        <sz val="10"/>
        <rFont val="Arial"/>
        <family val="2"/>
      </rPr>
      <t>Techniques related to cheese production</t>
    </r>
    <r>
      <rPr>
        <sz val="10"/>
        <rFont val="Arial"/>
        <family val="2"/>
      </rPr>
      <t xml:space="preserve">
</t>
    </r>
    <r>
      <rPr>
        <u/>
        <sz val="10"/>
        <rFont val="Arial"/>
        <family val="2"/>
      </rPr>
      <t xml:space="preserve">(d) Minimisation of the generation of acid whey
</t>
    </r>
    <r>
      <rPr>
        <sz val="10"/>
        <rFont val="Arial"/>
        <family val="2"/>
      </rPr>
      <t xml:space="preserve">Whey from the manufacture of acid-type cheeses (e.g. cottage cheese, quark and mozzerella) is processed as quickly as possible to reduce the formation of lactic acid.
</t>
    </r>
    <r>
      <rPr>
        <u/>
        <sz val="10"/>
        <rFont val="Arial"/>
        <family val="2"/>
      </rPr>
      <t xml:space="preserve">(e) Recovery and use of whey
</t>
    </r>
    <r>
      <rPr>
        <sz val="10"/>
        <rFont val="Arial"/>
        <family val="2"/>
      </rPr>
      <t xml:space="preserve">Whey is recovered (if necessary using techniques such as evaporation or membrane filtration) and used e.g. to produce whey powder, demineralised whey powder, whey protein concentrates or lactose. Whey and whey concentrates can also be used as animal feed or as a carbon source in a biogas plant.
</t>
    </r>
  </si>
  <si>
    <r>
      <t>In order to reduce channelled dust emissions to air from drying, BAT is to use one or a combination of the techniques given below.
(a) Bag filter. (</t>
    </r>
    <r>
      <rPr>
        <b/>
        <sz val="10"/>
        <color theme="1"/>
        <rFont val="Arial"/>
        <family val="2"/>
      </rPr>
      <t xml:space="preserve">May not be applicable to the abatement of sticky dust.)
</t>
    </r>
    <r>
      <rPr>
        <sz val="10"/>
        <color theme="1"/>
        <rFont val="Arial"/>
        <family val="2"/>
      </rPr>
      <t xml:space="preserve">(b) Cyclone. </t>
    </r>
    <r>
      <rPr>
        <b/>
        <sz val="10"/>
        <color theme="1"/>
        <rFont val="Arial"/>
        <family val="2"/>
      </rPr>
      <t xml:space="preserve">
</t>
    </r>
    <r>
      <rPr>
        <sz val="10"/>
        <color theme="1"/>
        <rFont val="Arial"/>
        <family val="2"/>
      </rPr>
      <t xml:space="preserve">(c) Wet scrubber
</t>
    </r>
  </si>
  <si>
    <t>Confirm BAT techniques(s)
Insert applicable dust AEL within range of 
&lt; 2 - 10 mg/m3</t>
  </si>
  <si>
    <t>Insert applicable AEL from 
table 8 of  MWh/tonne of raw materials (yearly average)</t>
  </si>
  <si>
    <t xml:space="preserve">Insert applicable AEL from 
table 9 of m3/tonne of raw materials (yearly average)
</t>
  </si>
  <si>
    <t>ETHANOL PRODUCTION</t>
  </si>
  <si>
    <t xml:space="preserve">These apply to the sectors specifically listed in 
Section 5 of the FDM BATCs document.
The BAT conclusions presented in this section apply to Ethanol Production. They apply in addition to the general BAT conclusions given in section 1.
</t>
  </si>
  <si>
    <r>
      <t xml:space="preserve">In order ro reduce the quantity of waste sent for disposal, BAT is to recover and (re)use yeast after fermentation.
</t>
    </r>
    <r>
      <rPr>
        <i/>
        <sz val="10"/>
        <rFont val="Arial"/>
        <family val="2"/>
      </rPr>
      <t>Description</t>
    </r>
    <r>
      <rPr>
        <sz val="10"/>
        <rFont val="Arial"/>
        <family val="2"/>
      </rPr>
      <t xml:space="preserve">
See BAT 19a. The yeast may not be recovered when the stillage is used as animal feed.</t>
    </r>
  </si>
  <si>
    <t>FISH AND SHELLFISH PROCESSING</t>
  </si>
  <si>
    <t xml:space="preserve">These apply to the sectors specifically listed in 
Section 6 of the FDM BATCs document.
The BAT conclusions presented in this section apply to Fish and shellfish processing. They apply in addition to the general BAT conclusions given in section 1.
</t>
  </si>
  <si>
    <t>Water consumption and wastewater discharge</t>
  </si>
  <si>
    <r>
      <t xml:space="preserve">In order to reduce water consumption and the volume of waste water discharged, BAT is to use an appropriate combination of the techniques specified in BAT 7 and of the techniques given below.
</t>
    </r>
    <r>
      <rPr>
        <b/>
        <sz val="10"/>
        <rFont val="Arial"/>
        <family val="2"/>
      </rPr>
      <t xml:space="preserve">(a) Removal of fat and viscera by vacuum
</t>
    </r>
    <r>
      <rPr>
        <i/>
        <sz val="10"/>
        <rFont val="Arial"/>
        <family val="2"/>
      </rPr>
      <t>Use of vacuum suction instead of water to remove fat and viscera from the fish.</t>
    </r>
    <r>
      <rPr>
        <b/>
        <i/>
        <sz val="10"/>
        <rFont val="Arial"/>
        <family val="2"/>
      </rPr>
      <t xml:space="preserve">
</t>
    </r>
    <r>
      <rPr>
        <b/>
        <sz val="10"/>
        <rFont val="Arial"/>
        <family val="2"/>
      </rPr>
      <t xml:space="preserve">(b) Dry transport of fat, viscera, skin and fillets
</t>
    </r>
    <r>
      <rPr>
        <i/>
        <sz val="10"/>
        <rFont val="Arial"/>
        <family val="2"/>
      </rPr>
      <t>Use of conveyors instead of water.</t>
    </r>
  </si>
  <si>
    <r>
      <t xml:space="preserve">In order to reduce channelled emissions of organic compounds to air from fish smoking, BAT is to use one or a combination of the techniques given below.
</t>
    </r>
    <r>
      <rPr>
        <b/>
        <sz val="10"/>
        <rFont val="Arial"/>
        <family val="2"/>
      </rPr>
      <t xml:space="preserve">(a) biofilter
</t>
    </r>
    <r>
      <rPr>
        <i/>
        <sz val="10"/>
        <rFont val="Arial"/>
        <family val="2"/>
      </rPr>
      <t>The waste gas stream is passed through a bed of organic mateial (such as peat), heather, root, tree bark, compost, softwood and different kinds of combinations) or some inert material (such as clay, activated carbon, and polyurethane), where organic (and some inorganic) components are transformed by naturally occuring micororganisms into carbon dioxide, water, other metabolties and biomass.</t>
    </r>
    <r>
      <rPr>
        <sz val="10"/>
        <rFont val="Arial"/>
        <family val="2"/>
      </rPr>
      <t xml:space="preserve">
</t>
    </r>
    <r>
      <rPr>
        <b/>
        <sz val="10"/>
        <rFont val="Arial"/>
        <family val="2"/>
      </rPr>
      <t xml:space="preserve">(b) Thermal oxidation
</t>
    </r>
    <r>
      <rPr>
        <i/>
        <sz val="10"/>
        <rFont val="Arial"/>
        <family val="2"/>
      </rPr>
      <t>(See Section 14.2)</t>
    </r>
    <r>
      <rPr>
        <b/>
        <sz val="10"/>
        <rFont val="Arial"/>
        <family val="2"/>
      </rPr>
      <t xml:space="preserve">
(c) Non-thermal plasma treatment
</t>
    </r>
    <r>
      <rPr>
        <i/>
        <sz val="10"/>
        <rFont val="Arial"/>
        <family val="2"/>
      </rPr>
      <t xml:space="preserve">(see Section 14.2) </t>
    </r>
    <r>
      <rPr>
        <sz val="10"/>
        <rFont val="Arial"/>
        <family val="2"/>
      </rPr>
      <t xml:space="preserve">
</t>
    </r>
    <r>
      <rPr>
        <b/>
        <sz val="10"/>
        <rFont val="Arial"/>
        <family val="2"/>
      </rPr>
      <t xml:space="preserve">(d)  Wet scrubber
</t>
    </r>
    <r>
      <rPr>
        <i/>
        <sz val="10"/>
        <rFont val="Arial"/>
        <family val="2"/>
      </rPr>
      <t>(See Section 14.2) An electrostatic precipitator is commonly used as a pre-treatment step.</t>
    </r>
    <r>
      <rPr>
        <sz val="10"/>
        <rFont val="Arial"/>
        <family val="2"/>
      </rPr>
      <t xml:space="preserve">
</t>
    </r>
    <r>
      <rPr>
        <b/>
        <sz val="10"/>
        <rFont val="Arial"/>
        <family val="2"/>
      </rPr>
      <t>(e) Use of purified smoke</t>
    </r>
    <r>
      <rPr>
        <sz val="10"/>
        <rFont val="Arial"/>
        <family val="2"/>
      </rPr>
      <t xml:space="preserve">
</t>
    </r>
    <r>
      <rPr>
        <i/>
        <sz val="10"/>
        <rFont val="Arial"/>
        <family val="2"/>
      </rPr>
      <t xml:space="preserve">Smoke generated from purified primary smoke condensates is used to smoke the product in a smoke chamber.
</t>
    </r>
    <r>
      <rPr>
        <sz val="10"/>
        <rFont val="Arial"/>
        <family val="2"/>
      </rPr>
      <t xml:space="preserve">
</t>
    </r>
  </si>
  <si>
    <t xml:space="preserve">
Confirm BAT technique(s)
Insert applicable TVOC AEL within range of 
15 - 50 mg/Nm3</t>
  </si>
  <si>
    <t>None applicable</t>
  </si>
  <si>
    <t>FRUIT AND VEG</t>
  </si>
  <si>
    <t xml:space="preserve">These apply to the sectors specifically listed in 
Section 7 of the FDM BATCs document.
The BAT conclusions presented in this section apply to the Fruit and vegetable sector. They apply in addition to the general BAT conclusions given in section 1.
</t>
  </si>
  <si>
    <r>
      <t xml:space="preserve">In order to increase energy efficiency, BAT is to use an appropriate combination of the techniques specified in BAT 6 and to cool fruit and vegetables before deep freezing.
</t>
    </r>
    <r>
      <rPr>
        <i/>
        <sz val="10"/>
        <rFont val="Arial"/>
        <family val="2"/>
      </rPr>
      <t>Description: The temperature of fruit and vegetables is lowered to around 4</t>
    </r>
    <r>
      <rPr>
        <sz val="10"/>
        <rFont val="Calibri"/>
        <family val="2"/>
      </rPr>
      <t>°</t>
    </r>
    <r>
      <rPr>
        <i/>
        <sz val="10"/>
        <rFont val="Arial"/>
        <family val="2"/>
      </rPr>
      <t>C before they enter the freezing tunnel by bringing them into direct or indirect contact with cold water or cooling air. Water can be removed from the food and then collected for reuse in the cooling processs.</t>
    </r>
  </si>
  <si>
    <t>Insert applicable AEL from 
table 12 of MWh/tonne of products (yearly average)</t>
  </si>
  <si>
    <t xml:space="preserve">Insert applicable AEL from 
table 13 of m3/tonne of products (yearly average)
</t>
  </si>
  <si>
    <t>GRAIN MILLING</t>
  </si>
  <si>
    <t xml:space="preserve">These apply to the sectors specifically listed in 
Section 8 of the FDM BATCs document.
The BAT conclusions presented in this section apply to Grain milling. They apply in addition to the general BAT conclusions given in section 1.
</t>
  </si>
  <si>
    <t xml:space="preserve">In order to reduce channelled dust emissions to air, BAT is to use a bag filter.
</t>
  </si>
  <si>
    <t>Confirm technique
Insert applicable dust AEL within range  &lt; 2-5 mg/Nm3</t>
  </si>
  <si>
    <t>Insert applicable AEL from 
table 14 of MWh/tonne of products (yearly average)</t>
  </si>
  <si>
    <t>MEAT PROCESSING</t>
  </si>
  <si>
    <t xml:space="preserve">These apply to the sectors specifically listed in 
Section 9 of the FDM BATCs document.
The BAT conclusions presented in this section apply to Meat processing. They apply in addition to the general BAT conclusions given in section 1.
</t>
  </si>
  <si>
    <r>
      <t xml:space="preserve">In order to reduce channelled emissions of organic compounds to air from meat smoking, BAT is to use one or a combination of the techniques given below
</t>
    </r>
    <r>
      <rPr>
        <b/>
        <sz val="10"/>
        <rFont val="Arial"/>
        <family val="2"/>
      </rPr>
      <t xml:space="preserve">(a) Absorption
</t>
    </r>
    <r>
      <rPr>
        <i/>
        <sz val="10"/>
        <rFont val="Arial"/>
        <family val="2"/>
      </rPr>
      <t xml:space="preserve">Organic compounds are removed from a waste gas stream by retention on a solid surface (typically activated carbon).
</t>
    </r>
    <r>
      <rPr>
        <sz val="10"/>
        <rFont val="Arial"/>
        <family val="2"/>
      </rPr>
      <t xml:space="preserve">
</t>
    </r>
    <r>
      <rPr>
        <b/>
        <sz val="10"/>
        <rFont val="Arial"/>
        <family val="2"/>
      </rPr>
      <t xml:space="preserve">(b) Thermal oxidation
</t>
    </r>
    <r>
      <rPr>
        <i/>
        <sz val="10"/>
        <rFont val="Arial"/>
        <family val="2"/>
      </rPr>
      <t xml:space="preserve">See Section 14.2
</t>
    </r>
    <r>
      <rPr>
        <sz val="10"/>
        <rFont val="Arial"/>
        <family val="2"/>
      </rPr>
      <t xml:space="preserve">
</t>
    </r>
    <r>
      <rPr>
        <b/>
        <sz val="10"/>
        <rFont val="Arial"/>
        <family val="2"/>
      </rPr>
      <t xml:space="preserve">(c) Wet scrubber
</t>
    </r>
    <r>
      <rPr>
        <i/>
        <sz val="10"/>
        <rFont val="Arial"/>
        <family val="2"/>
      </rPr>
      <t xml:space="preserve">See Section 14.2
An electrostatic precipitator is commonly used as a pretreatment step.
</t>
    </r>
    <r>
      <rPr>
        <sz val="10"/>
        <rFont val="Arial"/>
        <family val="2"/>
      </rPr>
      <t xml:space="preserve">
</t>
    </r>
    <r>
      <rPr>
        <b/>
        <sz val="10"/>
        <rFont val="Arial"/>
        <family val="2"/>
      </rPr>
      <t xml:space="preserve">(d) Use of purified smoke
</t>
    </r>
    <r>
      <rPr>
        <i/>
        <sz val="10"/>
        <rFont val="Arial"/>
        <family val="2"/>
      </rPr>
      <t>Smoke generated from purified primary smoke condensates is used to smoke the product in a smoke chamber.</t>
    </r>
  </si>
  <si>
    <t xml:space="preserve">
Confirm BAT technique
Insert applicable TVOC AEL within range  &lt;3-50 mg/Nm3</t>
  </si>
  <si>
    <t xml:space="preserve">Insert applicable AEL from 
table 16 of MWh/tonne of raw materials (yearly average)
</t>
  </si>
  <si>
    <t>Specific wastewater discharge</t>
  </si>
  <si>
    <t xml:space="preserve">Insert applicable AEL from 
table 17 of m3/tonne of raw materials (yearly average)
</t>
  </si>
  <si>
    <t>OILSEED PROCESSING AND VEG OIL REFINING</t>
  </si>
  <si>
    <t xml:space="preserve">These apply to the sectors specifically listed in 
Section 10 of the FDM BATCs document.
The BAT conclusions presented in this section apply to Oilseed processing and vegetable oil refining. They apply in addition to the general BAT conclusions given in section 1.
</t>
  </si>
  <si>
    <r>
      <t xml:space="preserve">In order to increase energy efficiency, BAT is to use an appropriate combination of the techniques specified in BAT 6 and to generate an auxiliary vacuum.
</t>
    </r>
    <r>
      <rPr>
        <i/>
        <sz val="10"/>
        <rFont val="Arial"/>
        <family val="2"/>
      </rPr>
      <t>Description
The auxiliary vacuum used for oil drying, oil degassing or minimisation of oil oxidation is generated by pumps, steam injectors, etc. The vacuum reduces the amount of thermal energy needed for these process steps.</t>
    </r>
  </si>
  <si>
    <t>Confirm BAT technique</t>
  </si>
  <si>
    <t>Emissions to air - Dust</t>
  </si>
  <si>
    <r>
      <t xml:space="preserve">In order to reduce channelled dust emissions to air, BAT is to use one or a combination of the techniques given below.
</t>
    </r>
    <r>
      <rPr>
        <b/>
        <sz val="10"/>
        <rFont val="Arial"/>
        <family val="2"/>
      </rPr>
      <t xml:space="preserve">(a) Bag filter 
</t>
    </r>
    <r>
      <rPr>
        <i/>
        <sz val="10"/>
        <rFont val="Arial"/>
        <family val="2"/>
      </rPr>
      <t>See Section 14.2</t>
    </r>
    <r>
      <rPr>
        <b/>
        <i/>
        <sz val="10"/>
        <rFont val="Arial"/>
        <family val="2"/>
      </rPr>
      <t xml:space="preserve"> </t>
    </r>
    <r>
      <rPr>
        <sz val="10"/>
        <rFont val="Arial"/>
        <family val="2"/>
      </rPr>
      <t xml:space="preserve">(May not be applicable to the abatement of sticky dust)
</t>
    </r>
    <r>
      <rPr>
        <b/>
        <sz val="10"/>
        <rFont val="Arial"/>
        <family val="2"/>
      </rPr>
      <t>(b) Cyclone</t>
    </r>
    <r>
      <rPr>
        <sz val="10"/>
        <rFont val="Arial"/>
        <family val="2"/>
      </rPr>
      <t xml:space="preserve">
</t>
    </r>
    <r>
      <rPr>
        <i/>
        <sz val="10"/>
        <rFont val="Arial"/>
        <family val="2"/>
      </rPr>
      <t>See Section 14.2</t>
    </r>
    <r>
      <rPr>
        <sz val="10"/>
        <rFont val="Arial"/>
        <family val="2"/>
      </rPr>
      <t xml:space="preserve">
</t>
    </r>
    <r>
      <rPr>
        <b/>
        <sz val="10"/>
        <rFont val="Arial"/>
        <family val="2"/>
      </rPr>
      <t xml:space="preserve">(c) Wet scrubber
</t>
    </r>
    <r>
      <rPr>
        <i/>
        <sz val="10"/>
        <rFont val="Arial"/>
        <family val="2"/>
      </rPr>
      <t>See Section 14.2</t>
    </r>
    <r>
      <rPr>
        <sz val="10"/>
        <rFont val="Arial"/>
        <family val="2"/>
      </rPr>
      <t xml:space="preserve">
</t>
    </r>
  </si>
  <si>
    <t>Confirm BAT technique(s)
Insert applicable dust AEL within range  &lt;2-5 (20mg/Nm3 for drying and cooling of meal)</t>
  </si>
  <si>
    <t>Emissions to air - Hexane</t>
  </si>
  <si>
    <r>
      <t xml:space="preserve">In order to reduce the hexane losses from oilseed processing and refining, BAT is to use all the techniques given below.  For channelled dust emissions to air, BAT is to use one or a combination of the techniques given below.
</t>
    </r>
    <r>
      <rPr>
        <b/>
        <sz val="10"/>
        <rFont val="Arial"/>
        <family val="2"/>
      </rPr>
      <t xml:space="preserve">(a) Countercurrent flow of meal and steam in the desolventiser-toaster
</t>
    </r>
    <r>
      <rPr>
        <i/>
        <sz val="10"/>
        <rFont val="Arial"/>
        <family val="2"/>
      </rPr>
      <t>Hexane is removed from the hexane-laden meal in a desolventiser-toaster, involving a countercurrent flow of steam and meal.</t>
    </r>
    <r>
      <rPr>
        <sz val="10"/>
        <rFont val="Arial"/>
        <family val="2"/>
      </rPr>
      <t xml:space="preserve">
</t>
    </r>
    <r>
      <rPr>
        <b/>
        <sz val="10"/>
        <rFont val="Arial"/>
        <family val="2"/>
      </rPr>
      <t xml:space="preserve">(b) Evaporation from the oil/hexane mixture
</t>
    </r>
    <r>
      <rPr>
        <i/>
        <sz val="10"/>
        <rFont val="Arial"/>
        <family val="2"/>
      </rPr>
      <t>Hexane is removed from the oil/hexane mixture using evaporators. The vapours from the desolventiser-toaster (steam/hexance mixture) are used to provide thermal energy in the first stage of the evaporation.</t>
    </r>
    <r>
      <rPr>
        <sz val="10"/>
        <rFont val="Arial"/>
        <family val="2"/>
      </rPr>
      <t xml:space="preserve">
</t>
    </r>
    <r>
      <rPr>
        <b/>
        <sz val="10"/>
        <rFont val="Arial"/>
        <family val="2"/>
      </rPr>
      <t xml:space="preserve">(c) Condensation in combination with a mineral oil wet scrubber
</t>
    </r>
    <r>
      <rPr>
        <i/>
        <sz val="10"/>
        <rFont val="Arial"/>
        <family val="2"/>
      </rPr>
      <t>Hexane vapours are cooled to below their dew point so that they condense. Uncondensed hexane is absorbed in a scrubber using mineral oil as a scrubbing liquid for subsequent recovery.</t>
    </r>
    <r>
      <rPr>
        <b/>
        <sz val="10"/>
        <rFont val="Arial"/>
        <family val="2"/>
      </rPr>
      <t xml:space="preserve">
(d) Gravitational phase separation in combination with distillation
</t>
    </r>
    <r>
      <rPr>
        <i/>
        <sz val="10"/>
        <rFont val="Arial"/>
        <family val="2"/>
      </rPr>
      <t>Undissolved hexane is separated from the aqueous phase by means of a gravitational phase separator. Any residual hexane is distilled off by heating the aqueous phase to approximately 80-90</t>
    </r>
    <r>
      <rPr>
        <sz val="10"/>
        <rFont val="Calibri"/>
        <family val="2"/>
      </rPr>
      <t>°</t>
    </r>
    <r>
      <rPr>
        <i/>
        <sz val="10"/>
        <rFont val="Arial"/>
        <family val="2"/>
      </rPr>
      <t>C.</t>
    </r>
    <r>
      <rPr>
        <sz val="10"/>
        <rFont val="Arial"/>
        <family val="2"/>
      </rPr>
      <t xml:space="preserve">
</t>
    </r>
  </si>
  <si>
    <t xml:space="preserve">
Confirm BAT technique
Insert applicable hexane AEL within range in table 22 of kg/tonne of seeds or beans processed (yearly average)</t>
  </si>
  <si>
    <t xml:space="preserve">Insert applicable AEL from 
table 19 of MWh/tonne of oil produced (yearly average) 
</t>
  </si>
  <si>
    <t xml:space="preserve">Insert applicable AEL from 
table 20 of m3/tonne of oil produced (yearly aveage)
</t>
  </si>
  <si>
    <t>SOFT DRINKS AND NECTAR/JUICE MADE FROM PROCESSED FRUIT 
AND VEGETABLES</t>
  </si>
  <si>
    <t xml:space="preserve">These apply to the sectors specifically listed in 
Section 11 of the FDM BATCs document.
The BAT conclusions presented in this section apply to soft drinks and nectar/juice made from processed fruit and vegetables. They apply in addition to the general BAT conclusions given in section 1.
</t>
  </si>
  <si>
    <r>
      <t xml:space="preserve">In order to increase energy efficiency, BAT is to use an appropriate combination of the techniques specified in BAT 6 and of the techniques given below.
</t>
    </r>
    <r>
      <rPr>
        <b/>
        <sz val="10"/>
        <rFont val="Arial"/>
        <family val="2"/>
      </rPr>
      <t xml:space="preserve">(a) Single pasteuriser for nectar/juice production 
</t>
    </r>
    <r>
      <rPr>
        <i/>
        <sz val="10"/>
        <rFont val="Arial"/>
        <family val="2"/>
      </rPr>
      <t xml:space="preserve">use of one pasteuriser for both the juice and the pulp instead of using two seperate pasteurisers. </t>
    </r>
    <r>
      <rPr>
        <b/>
        <sz val="10"/>
        <rFont val="Arial"/>
        <family val="2"/>
      </rPr>
      <t>(May not be applicable due to the pulp particle size)</t>
    </r>
    <r>
      <rPr>
        <sz val="10"/>
        <rFont val="Arial"/>
        <family val="2"/>
      </rPr>
      <t xml:space="preserve">
</t>
    </r>
    <r>
      <rPr>
        <b/>
        <sz val="10"/>
        <rFont val="Arial"/>
        <family val="2"/>
      </rPr>
      <t xml:space="preserve">(b) Hydraulic sugar transportation
</t>
    </r>
    <r>
      <rPr>
        <i/>
        <sz val="10"/>
        <rFont val="Arial"/>
        <family val="2"/>
      </rPr>
      <t>Sugar is transported to the production process with water. As some of the sugar is already dissoved during the transportation, less energy is needed in the process for dissolving sugar.</t>
    </r>
    <r>
      <rPr>
        <sz val="10"/>
        <rFont val="Arial"/>
        <family val="2"/>
      </rPr>
      <t xml:space="preserve">
</t>
    </r>
    <r>
      <rPr>
        <b/>
        <sz val="10"/>
        <rFont val="Arial"/>
        <family val="2"/>
      </rPr>
      <t xml:space="preserve">(c) Energy-efficient homogeniser for nectar/juice production
</t>
    </r>
    <r>
      <rPr>
        <i/>
        <sz val="10"/>
        <rFont val="Arial"/>
        <family val="2"/>
      </rPr>
      <t>See BAT 21b.</t>
    </r>
  </si>
  <si>
    <t xml:space="preserve">Insert applicable AEL from 
table 23 of MWh/hl of products (yearly average)
</t>
  </si>
  <si>
    <t xml:space="preserve">Insert applicable AEL from 
table 24 of m3/hl of products (yearly average)
</t>
  </si>
  <si>
    <t>STARCH PRODUCTION</t>
  </si>
  <si>
    <t xml:space="preserve">These apply to the sectors specifically listed in 
Section 12 of the FDM BATCs document.
The BAT conclusions presented in this section apply to Starch production They apply in addition to the general BAT conclusions given in section 1.
</t>
  </si>
  <si>
    <r>
      <t xml:space="preserve">In order to reduce channelled dust emissions to air from starch, protein and fibre drying. BAT is to use one or a combination of the techniques given below.
</t>
    </r>
    <r>
      <rPr>
        <b/>
        <sz val="10"/>
        <color theme="1"/>
        <rFont val="Arial"/>
        <family val="2"/>
      </rPr>
      <t xml:space="preserve">(a) Bag filter
</t>
    </r>
    <r>
      <rPr>
        <i/>
        <sz val="10"/>
        <color theme="1"/>
        <rFont val="Arial"/>
        <family val="2"/>
      </rPr>
      <t xml:space="preserve">See Section 14.2 </t>
    </r>
    <r>
      <rPr>
        <sz val="10"/>
        <color theme="1"/>
        <rFont val="Arial"/>
        <family val="2"/>
      </rPr>
      <t xml:space="preserve"> </t>
    </r>
    <r>
      <rPr>
        <b/>
        <sz val="10"/>
        <color theme="1"/>
        <rFont val="Arial"/>
        <family val="2"/>
      </rPr>
      <t>(may not be applicable to the abatement of sticky dust)</t>
    </r>
    <r>
      <rPr>
        <sz val="10"/>
        <color theme="1"/>
        <rFont val="Arial"/>
        <family val="2"/>
      </rPr>
      <t xml:space="preserve">
</t>
    </r>
    <r>
      <rPr>
        <b/>
        <sz val="10"/>
        <color theme="1"/>
        <rFont val="Arial"/>
        <family val="2"/>
      </rPr>
      <t>(b) Cyclone</t>
    </r>
    <r>
      <rPr>
        <sz val="10"/>
        <color theme="1"/>
        <rFont val="Arial"/>
        <family val="2"/>
      </rPr>
      <t xml:space="preserve">
</t>
    </r>
    <r>
      <rPr>
        <i/>
        <sz val="10"/>
        <color theme="1"/>
        <rFont val="Arial"/>
        <family val="2"/>
      </rPr>
      <t>See Section 14.2</t>
    </r>
    <r>
      <rPr>
        <sz val="10"/>
        <color theme="1"/>
        <rFont val="Arial"/>
        <family val="2"/>
      </rPr>
      <t xml:space="preserve">
</t>
    </r>
    <r>
      <rPr>
        <b/>
        <sz val="10"/>
        <color theme="1"/>
        <rFont val="Arial"/>
        <family val="2"/>
      </rPr>
      <t xml:space="preserve">(c) Wet scrubber
</t>
    </r>
    <r>
      <rPr>
        <i/>
        <sz val="10"/>
        <color theme="1"/>
        <rFont val="Arial"/>
        <family val="2"/>
      </rPr>
      <t>See Section 14.2</t>
    </r>
    <r>
      <rPr>
        <sz val="10"/>
        <color theme="1"/>
        <rFont val="Arial"/>
        <family val="2"/>
      </rPr>
      <t xml:space="preserve">
</t>
    </r>
  </si>
  <si>
    <t xml:space="preserve">
Confirm BAT technique
Insert applicable dust AEL within range  in table 27 in mg/Nm3</t>
  </si>
  <si>
    <t xml:space="preserve">Insert applicable AEL from 
table 25 of MWh/tonne of raw materials (yearly average)
</t>
  </si>
  <si>
    <t xml:space="preserve">Insert applicable AEL from 
table 26 of m3/tonne of raw materials (yearly average)
</t>
  </si>
  <si>
    <t>SUGAR</t>
  </si>
  <si>
    <t xml:space="preserve">These apply to the sectors specifically listed in 
Section 13 of the FDM BATCs document.
The BAT conclusions presented in this section apply to sugar manufacturing. They apply in addition to the general BAT conclusions given in section 1.
</t>
  </si>
  <si>
    <r>
      <t xml:space="preserve">In order to increase energy efficiency, BAT is to use an appropriate combination of the techniques specified in BAT 6 and one or a combination of the techniques given below.
</t>
    </r>
    <r>
      <rPr>
        <b/>
        <sz val="10"/>
        <rFont val="Arial"/>
        <family val="2"/>
      </rPr>
      <t xml:space="preserve">(a) Pressing of beet pulp 
</t>
    </r>
    <r>
      <rPr>
        <i/>
        <sz val="10"/>
        <rFont val="Arial"/>
        <family val="2"/>
      </rPr>
      <t>The beet pulp is pressed to a dry matter contents of typically 25-32 wt-%.</t>
    </r>
    <r>
      <rPr>
        <b/>
        <sz val="10"/>
        <rFont val="Arial"/>
        <family val="2"/>
      </rPr>
      <t xml:space="preserve">
(b) Indirect drying (steam drying) of beet pulp
</t>
    </r>
    <r>
      <rPr>
        <i/>
        <sz val="10"/>
        <rFont val="Arial"/>
        <family val="2"/>
      </rPr>
      <t>Drying of beet pulp by the use of superheated steam.</t>
    </r>
    <r>
      <rPr>
        <b/>
        <sz val="10"/>
        <rFont val="Arial"/>
        <family val="2"/>
      </rPr>
      <t xml:space="preserve"> </t>
    </r>
    <r>
      <rPr>
        <sz val="10"/>
        <rFont val="Arial"/>
        <family val="2"/>
      </rPr>
      <t xml:space="preserve"> </t>
    </r>
    <r>
      <rPr>
        <b/>
        <sz val="10"/>
        <rFont val="Arial"/>
        <family val="2"/>
      </rPr>
      <t>(May not be applicable to existing plants due to the need for a complete reconstruction of the energy facilities.)</t>
    </r>
    <r>
      <rPr>
        <sz val="10"/>
        <rFont val="Arial"/>
        <family val="2"/>
      </rPr>
      <t xml:space="preserve">
</t>
    </r>
    <r>
      <rPr>
        <b/>
        <sz val="10"/>
        <rFont val="Arial"/>
        <family val="2"/>
      </rPr>
      <t>(c) Solar drying of beet pulp</t>
    </r>
    <r>
      <rPr>
        <sz val="10"/>
        <rFont val="Arial"/>
        <family val="2"/>
      </rPr>
      <t xml:space="preserve"> 
</t>
    </r>
    <r>
      <rPr>
        <i/>
        <sz val="10"/>
        <rFont val="Arial"/>
        <family val="2"/>
      </rPr>
      <t xml:space="preserve">Use of solar energy to dry beet pulp. </t>
    </r>
    <r>
      <rPr>
        <b/>
        <sz val="10"/>
        <rFont val="Arial"/>
        <family val="2"/>
      </rPr>
      <t>(May not be applicable due to local climatic conditions and/or lack of space.)</t>
    </r>
    <r>
      <rPr>
        <sz val="10"/>
        <rFont val="Arial"/>
        <family val="2"/>
      </rPr>
      <t xml:space="preserve">
</t>
    </r>
    <r>
      <rPr>
        <b/>
        <sz val="10"/>
        <rFont val="Arial"/>
        <family val="2"/>
      </rPr>
      <t xml:space="preserve">(d) Recycling of hot gases
</t>
    </r>
    <r>
      <rPr>
        <i/>
        <sz val="10"/>
        <rFont val="Arial"/>
        <family val="2"/>
      </rPr>
      <t>Recycling of hot gases (e.g. waste gases from the dryer, boiler or combined heat and power plant).</t>
    </r>
    <r>
      <rPr>
        <sz val="10"/>
        <rFont val="Arial"/>
        <family val="2"/>
      </rPr>
      <t xml:space="preserve">
</t>
    </r>
    <r>
      <rPr>
        <b/>
        <sz val="10"/>
        <rFont val="Arial"/>
        <family val="2"/>
      </rPr>
      <t xml:space="preserve">(e) Low-temperature (pre)drying of beet pulp
</t>
    </r>
    <r>
      <rPr>
        <i/>
        <sz val="10"/>
        <rFont val="Arial"/>
        <family val="2"/>
      </rPr>
      <t>Direct (pre)drying of beet pulp using drying gas, e.g. air or hot gas.</t>
    </r>
  </si>
  <si>
    <r>
      <t xml:space="preserve">In order to prevent or reduce channelled dust emissions to air from beet pulp, BAT is to use one or a combination of the techniques given below.
</t>
    </r>
    <r>
      <rPr>
        <b/>
        <sz val="10"/>
        <rFont val="Arial"/>
        <family val="2"/>
      </rPr>
      <t>(a) Use of gaseous fuels  (May not be applicable due to the constraints associated with the availability of gaseous fuels.)</t>
    </r>
    <r>
      <rPr>
        <sz val="10"/>
        <rFont val="Arial"/>
        <family val="2"/>
      </rPr>
      <t xml:space="preserve">
</t>
    </r>
    <r>
      <rPr>
        <b/>
        <sz val="10"/>
        <rFont val="Arial"/>
        <family val="2"/>
      </rPr>
      <t>(b) Cyclone</t>
    </r>
    <r>
      <rPr>
        <sz val="10"/>
        <rFont val="Arial"/>
        <family val="2"/>
      </rPr>
      <t xml:space="preserve">
</t>
    </r>
    <r>
      <rPr>
        <b/>
        <sz val="10"/>
        <rFont val="Arial"/>
        <family val="2"/>
      </rPr>
      <t>(c) Wet scrubber</t>
    </r>
    <r>
      <rPr>
        <sz val="10"/>
        <rFont val="Arial"/>
        <family val="2"/>
      </rPr>
      <t xml:space="preserve">
</t>
    </r>
    <r>
      <rPr>
        <b/>
        <sz val="10"/>
        <rFont val="Arial"/>
        <family val="2"/>
      </rPr>
      <t>(d) Indirect drying (steam drying) of beet pulp  (May not be applicable to existing plants due to the need for a complete reconstruction of the energy facilities.)</t>
    </r>
    <r>
      <rPr>
        <sz val="10"/>
        <rFont val="Arial"/>
        <family val="2"/>
      </rPr>
      <t xml:space="preserve">
</t>
    </r>
    <r>
      <rPr>
        <b/>
        <sz val="10"/>
        <rFont val="Arial"/>
        <family val="2"/>
      </rPr>
      <t>(e) Solar drying of beet pulp</t>
    </r>
    <r>
      <rPr>
        <sz val="10"/>
        <rFont val="Arial"/>
        <family val="2"/>
      </rPr>
      <t xml:space="preserve">  </t>
    </r>
    <r>
      <rPr>
        <b/>
        <sz val="10"/>
        <rFont val="Arial"/>
        <family val="2"/>
      </rPr>
      <t>(May not be applicable due to local climatic conditions and/or lack of space.)</t>
    </r>
    <r>
      <rPr>
        <sz val="10"/>
        <rFont val="Arial"/>
        <family val="2"/>
      </rPr>
      <t xml:space="preserve">
</t>
    </r>
    <r>
      <rPr>
        <b/>
        <sz val="10"/>
        <rFont val="Arial"/>
        <family val="2"/>
      </rPr>
      <t>(f) Low-temperature (pre)drying of beet pulp</t>
    </r>
    <r>
      <rPr>
        <sz val="10"/>
        <rFont val="Arial"/>
        <family val="2"/>
      </rPr>
      <t xml:space="preserve">
</t>
    </r>
  </si>
  <si>
    <t>Confirm BAT technique(s)
Insert applicable dust AEL within range  5-100 mg/Nm3 for dust emissions from beet pulp drying</t>
  </si>
  <si>
    <t>Emissions to air - SOx</t>
  </si>
  <si>
    <r>
      <t xml:space="preserve">In order to prevent or reduce channelled SOx emissions to air from high-temperature beet pulp drying (above 500°C), BAT is to use one or a combination of the techniques given below.
</t>
    </r>
    <r>
      <rPr>
        <b/>
        <sz val="10"/>
        <rFont val="Arial"/>
        <family val="2"/>
      </rPr>
      <t>(a) Use of natural gas</t>
    </r>
    <r>
      <rPr>
        <sz val="10"/>
        <rFont val="Arial"/>
        <family val="2"/>
      </rPr>
      <t xml:space="preserve"> 
(may not be applicable due to the constraints asscociated with the availablity of natural gas.)
</t>
    </r>
    <r>
      <rPr>
        <b/>
        <sz val="10"/>
        <rFont val="Arial"/>
        <family val="2"/>
      </rPr>
      <t>(b) Wet scrubber</t>
    </r>
    <r>
      <rPr>
        <sz val="10"/>
        <rFont val="Arial"/>
        <family val="2"/>
      </rPr>
      <t xml:space="preserve">
</t>
    </r>
    <r>
      <rPr>
        <b/>
        <sz val="10"/>
        <rFont val="Arial"/>
        <family val="2"/>
      </rPr>
      <t>(c) Use of fuels with low sulphur content</t>
    </r>
    <r>
      <rPr>
        <sz val="10"/>
        <rFont val="Arial"/>
        <family val="2"/>
      </rPr>
      <t xml:space="preserve"> 
(only applicable when natural gas is not available.)
</t>
    </r>
  </si>
  <si>
    <t xml:space="preserve">
Confirm BAT technique(s)
Insert applicable Sox AEL within range  30-100mg/Nm3 for dust emissions from beet pulp drying</t>
  </si>
  <si>
    <t xml:space="preserve">Insert applicable AEL from 
table 28 of MWh/tonne of beets (yearly average)
</t>
  </si>
  <si>
    <t xml:space="preserve">Insert applicable AEL from 
table 29 of m3/tonne beets (yearly average)
</t>
  </si>
  <si>
    <r>
      <t xml:space="preserve">BAT 4 is to monitor </t>
    </r>
    <r>
      <rPr>
        <b/>
        <u/>
        <sz val="12"/>
        <color theme="1"/>
        <rFont val="Arial"/>
        <family val="2"/>
      </rPr>
      <t>emissions to water</t>
    </r>
    <r>
      <rPr>
        <b/>
        <sz val="12"/>
        <color theme="1"/>
        <rFont val="Arial"/>
        <family val="2"/>
      </rPr>
      <t xml:space="preserve"> with at least the frequency given below and in accordance with EN standards. If EN standards are not available, BAT is to use ISO, national or other international standards that ensure the provision of data of an equivalent scientific quality.</t>
    </r>
  </si>
  <si>
    <t xml:space="preserve">For each parameter below, confirm the measurements in place for your particular activity, the equipment used and where these measurements are undertaken. </t>
  </si>
  <si>
    <t xml:space="preserve">For each relevant substance:
   (i) Confirm you currently carry out monitoring and specify the frequency.
   (ii) Provide details of the sampling method e.g. flow proportional composite sampler or spot sampling etc.
   (iii) Provide details of the monitoring standard you use.
  </t>
  </si>
  <si>
    <t xml:space="preserve">Substance/ 
Parameter   </t>
  </si>
  <si>
    <t>Standard(s)</t>
  </si>
  <si>
    <t xml:space="preserve">Minimum monitoring frequency (1) </t>
  </si>
  <si>
    <t>Monitoring associated with</t>
  </si>
  <si>
    <r>
      <t>Chemical oxygen demand (COD</t>
    </r>
    <r>
      <rPr>
        <b/>
        <sz val="11"/>
        <color theme="1"/>
        <rFont val="Arial"/>
        <family val="2"/>
      </rPr>
      <t xml:space="preserve"> (2) (1)</t>
    </r>
  </si>
  <si>
    <t>No EN standard available</t>
  </si>
  <si>
    <t>Once every day (4)</t>
  </si>
  <si>
    <r>
      <t>Total nitrogen (TN)</t>
    </r>
    <r>
      <rPr>
        <b/>
        <sz val="11"/>
        <color theme="1"/>
        <rFont val="Arial"/>
        <family val="2"/>
      </rPr>
      <t xml:space="preserve"> (2)</t>
    </r>
  </si>
  <si>
    <t>Various EN standards available (e.g. EN 12260, EN ISO 11905-1)</t>
  </si>
  <si>
    <r>
      <t>Total organic carbon (TOC)</t>
    </r>
    <r>
      <rPr>
        <b/>
        <sz val="11"/>
        <color theme="1"/>
        <rFont val="Arial"/>
        <family val="2"/>
      </rPr>
      <t xml:space="preserve"> (2) (3)</t>
    </r>
  </si>
  <si>
    <t>EN1484</t>
  </si>
  <si>
    <r>
      <t>Total phosphorus (TP)</t>
    </r>
    <r>
      <rPr>
        <b/>
        <sz val="11"/>
        <color theme="1"/>
        <rFont val="Arial"/>
        <family val="2"/>
      </rPr>
      <t xml:space="preserve"> (2)</t>
    </r>
  </si>
  <si>
    <t>Various EN standards available (e.g. EN ISO 6878, EN ISO 15681-1 and -2, EN ISO 11885</t>
  </si>
  <si>
    <r>
      <t>Total suspended solids (TSS)</t>
    </r>
    <r>
      <rPr>
        <b/>
        <sz val="11"/>
        <color theme="1"/>
        <rFont val="Arial"/>
        <family val="2"/>
      </rPr>
      <t xml:space="preserve"> (2)</t>
    </r>
  </si>
  <si>
    <t>EN 872</t>
  </si>
  <si>
    <r>
      <t>Biochemical oxygen demand (BOD</t>
    </r>
    <r>
      <rPr>
        <sz val="8"/>
        <color theme="1"/>
        <rFont val="Arial"/>
        <family val="2"/>
      </rPr>
      <t>n</t>
    </r>
    <r>
      <rPr>
        <sz val="12"/>
        <color theme="1"/>
        <rFont val="Arial"/>
        <family val="2"/>
      </rPr>
      <t xml:space="preserve">) </t>
    </r>
    <r>
      <rPr>
        <b/>
        <sz val="11"/>
        <color theme="1"/>
        <rFont val="Arial"/>
        <family val="2"/>
      </rPr>
      <t>(2)</t>
    </r>
  </si>
  <si>
    <t>EN 1899-1</t>
  </si>
  <si>
    <t>Once every month</t>
  </si>
  <si>
    <t>Chloride (Cl-)</t>
  </si>
  <si>
    <t>Various EN standards available (e.g. EN ISO 10304-1, EN ISO 15682</t>
  </si>
  <si>
    <t>__</t>
  </si>
  <si>
    <t>(1) The monitoring only applies when the substance is identified as relevant in the waste water stream based on the inventory mentioned in BAT 2.</t>
  </si>
  <si>
    <t>(2) The monitoring only applies in the case of a direct discharge to a receiving water body.</t>
  </si>
  <si>
    <t>(3) TOC monitoring and COD monitoring are alternatives. TOC monitoring is the preferred option because it does not rely on the use of very toxic compounds.</t>
  </si>
  <si>
    <t>(4) If emissions levels are proven to be sufficiently stable, a lower monitoring frequency can be adopted but in any case at least once every month.</t>
  </si>
  <si>
    <t>BAT 5
Monitoring of channelled emissions to air</t>
  </si>
  <si>
    <r>
      <t xml:space="preserve">BAT 5  is to monitor channelled </t>
    </r>
    <r>
      <rPr>
        <b/>
        <u/>
        <sz val="12"/>
        <color theme="1"/>
        <rFont val="Arial"/>
        <family val="2"/>
      </rPr>
      <t>emissions to air</t>
    </r>
    <r>
      <rPr>
        <b/>
        <sz val="12"/>
        <color theme="1"/>
        <rFont val="Arial"/>
        <family val="2"/>
      </rPr>
      <t xml:space="preserve"> with at least the frequency given below, and in accordance with EN standards. If EN standards are not available, BAT is to use ISO, national or other international standards that ensure the provision of data of an equivalent scientific quality. </t>
    </r>
  </si>
  <si>
    <t xml:space="preserve">If your sector is listed in BAT 5 of the FDM BAT conclusions document you must provide the following information for each relevant substance:
(i) Confirm if you currently carry out monitoring and specify the frequency.
(ii) Provide details of the monitoring standard you use. </t>
  </si>
  <si>
    <t>Sector</t>
  </si>
  <si>
    <t>Specific process</t>
  </si>
  <si>
    <t>Standard</t>
  </si>
  <si>
    <t xml:space="preserve">Minimum monitoring 
frequency (1) </t>
  </si>
  <si>
    <t>Dust</t>
  </si>
  <si>
    <t>Animal feed</t>
  </si>
  <si>
    <t>Drying of green fodder</t>
  </si>
  <si>
    <t>EN 13284-1</t>
  </si>
  <si>
    <r>
      <t xml:space="preserve">Once every three months </t>
    </r>
    <r>
      <rPr>
        <b/>
        <sz val="11"/>
        <color theme="1"/>
        <rFont val="Arial"/>
        <family val="2"/>
      </rPr>
      <t>(2)</t>
    </r>
  </si>
  <si>
    <t>BAT 17</t>
  </si>
  <si>
    <t>Grinding and pellet cooling in compound feed manufacture</t>
  </si>
  <si>
    <t>Once every year</t>
  </si>
  <si>
    <t>Extrusion of dry pet food</t>
  </si>
  <si>
    <t>Brewing</t>
  </si>
  <si>
    <t>Handling and processing of malt and adjucts</t>
  </si>
  <si>
    <t>BAT 20</t>
  </si>
  <si>
    <t>Dairies</t>
  </si>
  <si>
    <t>Drying processes</t>
  </si>
  <si>
    <t>BAT 23</t>
  </si>
  <si>
    <t>Grain milling</t>
  </si>
  <si>
    <t>Grain cleaning and milling</t>
  </si>
  <si>
    <t>BAT 28</t>
  </si>
  <si>
    <t>Oilseed processing and vegetable oil refining</t>
  </si>
  <si>
    <t>Handling and preparation of seeds, drying and cooling of meal</t>
  </si>
  <si>
    <t>BAT 31</t>
  </si>
  <si>
    <t>Starch production</t>
  </si>
  <si>
    <t>Drying starch, protein and fibre</t>
  </si>
  <si>
    <t>BAT 34</t>
  </si>
  <si>
    <t>Sugar manufacturing</t>
  </si>
  <si>
    <t>Drying of beet pulp</t>
  </si>
  <si>
    <t>Once every month (2)</t>
  </si>
  <si>
    <t>BAT 36</t>
  </si>
  <si>
    <r>
      <t>PM</t>
    </r>
    <r>
      <rPr>
        <b/>
        <sz val="8"/>
        <color theme="1"/>
        <rFont val="Arial"/>
        <family val="2"/>
      </rPr>
      <t>2.5</t>
    </r>
    <r>
      <rPr>
        <b/>
        <sz val="12"/>
        <color theme="1"/>
        <rFont val="Arial"/>
        <family val="2"/>
      </rPr>
      <t xml:space="preserve"> and PM</t>
    </r>
    <r>
      <rPr>
        <b/>
        <sz val="8"/>
        <color theme="1"/>
        <rFont val="Arial"/>
        <family val="2"/>
      </rPr>
      <t>10</t>
    </r>
  </si>
  <si>
    <t>EN ISO 23210</t>
  </si>
  <si>
    <t>TVOC</t>
  </si>
  <si>
    <t>Fish and shellfish processing</t>
  </si>
  <si>
    <t>Smoke chambers</t>
  </si>
  <si>
    <t>EN 12619</t>
  </si>
  <si>
    <t>BAT 26</t>
  </si>
  <si>
    <t>Meat processing</t>
  </si>
  <si>
    <t>BAT 29</t>
  </si>
  <si>
    <r>
      <t xml:space="preserve">Oilseed processing and vegetable oil refining </t>
    </r>
    <r>
      <rPr>
        <b/>
        <sz val="11"/>
        <color theme="1"/>
        <rFont val="Arial"/>
        <family val="2"/>
      </rPr>
      <t>(3)</t>
    </r>
  </si>
  <si>
    <t>High-temperature drying of beet pulp</t>
  </si>
  <si>
    <t>NOx</t>
  </si>
  <si>
    <r>
      <t>Meat processing</t>
    </r>
    <r>
      <rPr>
        <b/>
        <sz val="11"/>
        <color theme="1"/>
        <rFont val="Arial"/>
        <family val="2"/>
      </rPr>
      <t xml:space="preserve"> (4)</t>
    </r>
  </si>
  <si>
    <t>EN 14792</t>
  </si>
  <si>
    <t>CO</t>
  </si>
  <si>
    <r>
      <t xml:space="preserve">Meat processing </t>
    </r>
    <r>
      <rPr>
        <b/>
        <sz val="11"/>
        <color theme="1"/>
        <rFont val="Arial"/>
        <family val="2"/>
      </rPr>
      <t>(4)</t>
    </r>
  </si>
  <si>
    <t>EN 15058</t>
  </si>
  <si>
    <t>SOx</t>
  </si>
  <si>
    <t>Drying of beet pulp when natural gas is not used</t>
  </si>
  <si>
    <t>EN 14791</t>
  </si>
  <si>
    <t>Twice every year (2)</t>
  </si>
  <si>
    <t>BAT 37</t>
  </si>
  <si>
    <t>(1) The measurements are carried out at the highest expected emission state under normal operating conditions.</t>
  </si>
  <si>
    <t>(2) If the emission levels are proven to be sufficiently stable, a lower monitoring frequency can be adopted but in any case at least once every year.</t>
  </si>
  <si>
    <t>(3) The measurement is carried out during a campaign of two days.</t>
  </si>
  <si>
    <t>(4) The monitoring only applies when a thermal oxidiser is used.</t>
  </si>
  <si>
    <t>Table 1 - direct discharges to a receiving water body</t>
  </si>
  <si>
    <t xml:space="preserve">For each relevant parameter below, confirm performance against the appropriate AEL. </t>
  </si>
  <si>
    <t xml:space="preserve">Parameter   </t>
  </si>
  <si>
    <r>
      <t>BAT-AEL</t>
    </r>
    <r>
      <rPr>
        <b/>
        <vertAlign val="superscript"/>
        <sz val="16"/>
        <color rgb="FFFFFFFF"/>
        <rFont val="Arial"/>
        <family val="2"/>
      </rPr>
      <t xml:space="preserve"> (1)(2)</t>
    </r>
    <r>
      <rPr>
        <b/>
        <sz val="16"/>
        <color rgb="FFFFFFFF"/>
        <rFont val="Arial"/>
        <family val="2"/>
      </rPr>
      <t xml:space="preserve"> (daily average)</t>
    </r>
  </si>
  <si>
    <r>
      <t>Chemical oxygen demand (COD)</t>
    </r>
    <r>
      <rPr>
        <b/>
        <sz val="11"/>
        <color theme="1"/>
        <rFont val="Arial"/>
        <family val="2"/>
      </rPr>
      <t xml:space="preserve"> (3) (4)</t>
    </r>
  </si>
  <si>
    <r>
      <t>25 - 100 mg/l</t>
    </r>
    <r>
      <rPr>
        <b/>
        <sz val="11"/>
        <color theme="1"/>
        <rFont val="Arial"/>
        <family val="2"/>
      </rPr>
      <t xml:space="preserve"> (5)</t>
    </r>
  </si>
  <si>
    <t>Total suspended solids (TSS)</t>
  </si>
  <si>
    <r>
      <t xml:space="preserve">4 - 50 mg/l </t>
    </r>
    <r>
      <rPr>
        <b/>
        <sz val="11"/>
        <color theme="1"/>
        <rFont val="Arial"/>
        <family val="2"/>
      </rPr>
      <t>(6)</t>
    </r>
  </si>
  <si>
    <t>Total nitrogen</t>
  </si>
  <si>
    <r>
      <t>2 - 20 mg/l</t>
    </r>
    <r>
      <rPr>
        <b/>
        <sz val="11"/>
        <color theme="1"/>
        <rFont val="Arial"/>
        <family val="2"/>
      </rPr>
      <t xml:space="preserve"> (7) (8)</t>
    </r>
  </si>
  <si>
    <t>Total phosphorus (TP)</t>
  </si>
  <si>
    <r>
      <t>0,2 - 2 mg/l</t>
    </r>
    <r>
      <rPr>
        <b/>
        <sz val="11"/>
        <color theme="1"/>
        <rFont val="Arial"/>
        <family val="2"/>
      </rPr>
      <t xml:space="preserve"> (9)</t>
    </r>
  </si>
  <si>
    <t>(1) The BAT-AELs do not apply to emissions from grain milling, green fodder processing and the production of dry pet food and compound food.</t>
  </si>
  <si>
    <t>(2) The BAT-AELs may not apply to the production of citric acid or yeast.</t>
  </si>
  <si>
    <r>
      <t>(3) No BAT-AEL applies for biochemical oxygen demand (BOD). As an indication, the yearly average BOD</t>
    </r>
    <r>
      <rPr>
        <b/>
        <sz val="8"/>
        <color theme="1"/>
        <rFont val="Arial"/>
        <family val="2"/>
      </rPr>
      <t>5</t>
    </r>
    <r>
      <rPr>
        <b/>
        <sz val="11"/>
        <color theme="1"/>
        <rFont val="Arial"/>
        <family val="2"/>
      </rPr>
      <t xml:space="preserve"> level in the effluent from a biological waste water treatment plant will generally be ≤</t>
    </r>
    <r>
      <rPr>
        <b/>
        <sz val="9.35"/>
        <color theme="1"/>
        <rFont val="Arial"/>
        <family val="2"/>
      </rPr>
      <t xml:space="preserve"> 20 mg/l.</t>
    </r>
  </si>
  <si>
    <t>(4) The BAT-AEL for COD may be replaced by a BAT-AEL for TOC. The correlation between COD and TOC is determined on a case-by-case basis. The BAT-AEL for TOC is the preferred option because TOC monitoring does not rely on the use of very toxic compounds.</t>
  </si>
  <si>
    <r>
      <t>(5) The upper end of the range is:
- 125 mg/l for dairies;
- 120 mg/l for fruit and vegetable installations;
- 200mg/l for oilseed processing and vegetable oil refining installations;
- 185 mg/l for starch production installations;
- 155 mg/l for sugar manufacturing installations daily averages only if the abatement efficiency is ≥</t>
    </r>
    <r>
      <rPr>
        <b/>
        <sz val="9.35"/>
        <color theme="1"/>
        <rFont val="Arial"/>
        <family val="2"/>
      </rPr>
      <t xml:space="preserve"> 95 % as a yearly average or as average over the production period.</t>
    </r>
  </si>
  <si>
    <t>Water emission - effluent quality data</t>
  </si>
  <si>
    <t>Complete the tables below for each aqueous discharge to watercourses and to sewer, including discharges from on-site effluent treatment plants (ETPs) and untreated discharges. Provide a summary of your procedure to assess chemicals used in the installation and identify potential alternatives less harmful to the environment. If you have no such procedure then propose a timescale for implementation. Include a list of any hazardous chemicals or substances which your discharge(s) may contain. Add extra rows, or copy additional tables if needed.</t>
  </si>
  <si>
    <t>Emission ref:</t>
  </si>
  <si>
    <t>Discharged to:</t>
  </si>
  <si>
    <r>
      <rPr>
        <b/>
        <sz val="18"/>
        <color rgb="FFFFFFFF"/>
        <rFont val="Arial"/>
        <family val="2"/>
      </rPr>
      <t>Operator Response:</t>
    </r>
    <r>
      <rPr>
        <b/>
        <sz val="16"/>
        <color rgb="FFFFFFFF"/>
        <rFont val="Arial"/>
        <family val="2"/>
      </rPr>
      <t xml:space="preserve"> Please complete the Green Boxes below.
</t>
    </r>
    <r>
      <rPr>
        <b/>
        <sz val="12"/>
        <color rgb="FFFFFFFF"/>
        <rFont val="Arial"/>
        <family val="2"/>
      </rPr>
      <t xml:space="preserve">[Please incl. link or reference to supporting documentation.)
</t>
    </r>
  </si>
  <si>
    <t>Pollutant</t>
  </si>
  <si>
    <t>Hazardous ?</t>
  </si>
  <si>
    <t>ELV in permit (if any)</t>
  </si>
  <si>
    <t>Measured concentrations:range of results mg/l3</t>
  </si>
  <si>
    <t>Daily LOAD kg/d</t>
  </si>
  <si>
    <t>Period for this data</t>
  </si>
  <si>
    <t>No. samples</t>
  </si>
  <si>
    <t>Average</t>
  </si>
  <si>
    <t>Minimum</t>
  </si>
  <si>
    <t>Maximum</t>
  </si>
  <si>
    <r>
      <t>Biochemical oxygen demand (BOD</t>
    </r>
    <r>
      <rPr>
        <sz val="8"/>
        <color theme="1"/>
        <rFont val="Arial"/>
        <family val="2"/>
      </rPr>
      <t>n</t>
    </r>
    <r>
      <rPr>
        <sz val="12"/>
        <color theme="1"/>
        <rFont val="Arial"/>
        <family val="2"/>
      </rPr>
      <t xml:space="preserve">) </t>
    </r>
  </si>
  <si>
    <t>Chemical oxygen demand (COD) or Total oxygen demand (TOC</t>
  </si>
  <si>
    <t>Total nitrogen (TN)</t>
  </si>
  <si>
    <t>Chloride (Cl)</t>
  </si>
  <si>
    <t>Iron (Fe)</t>
  </si>
  <si>
    <t>Ammonia (NH3)</t>
  </si>
  <si>
    <t>Other =</t>
  </si>
  <si>
    <t>Insert additional rows if more required</t>
  </si>
  <si>
    <t>Waste Treatment - Anaerobic Digestion</t>
  </si>
  <si>
    <r>
      <t xml:space="preserve">You should refer to the BAT Conclusions for Waste Treatment, published on 10 August 2018, which contain more detail than included within this tool.
</t>
    </r>
    <r>
      <rPr>
        <b/>
        <sz val="14"/>
        <color theme="1"/>
        <rFont val="Arial"/>
        <family val="2"/>
      </rPr>
      <t>Note that the deadline for compliance with the relevant WT BATcs on FDM installations utilising AD is 4 December 2023 (not August 2022).</t>
    </r>
  </si>
  <si>
    <r>
      <t xml:space="preserve">WT BRef BAT Conclusions decision: </t>
    </r>
    <r>
      <rPr>
        <b/>
        <sz val="12"/>
        <color rgb="FFFF0000"/>
        <rFont val="Arial"/>
        <family val="2"/>
      </rPr>
      <t xml:space="preserve">Insert shortcut WT BATCs
</t>
    </r>
    <r>
      <rPr>
        <b/>
        <sz val="12"/>
        <rFont val="Arial"/>
        <family val="2"/>
      </rPr>
      <t>Full WT BRef document including BATCs:</t>
    </r>
    <r>
      <rPr>
        <b/>
        <sz val="12"/>
        <color rgb="FFFF0000"/>
        <rFont val="Arial"/>
        <family val="2"/>
      </rPr>
      <t xml:space="preserve"> Insert shortcut WT BRef</t>
    </r>
  </si>
  <si>
    <t>Brief Description</t>
  </si>
  <si>
    <t>Operator Response
Please select a response in the Green Boxes below.</t>
  </si>
  <si>
    <t xml:space="preserve">Operator Further Information (If Required)
Please include reference to supporting documentation. </t>
  </si>
  <si>
    <t>Doc Ref for supplementary info</t>
  </si>
  <si>
    <t>Emissions to air - flaring</t>
  </si>
  <si>
    <t>Minimise use of flaring</t>
  </si>
  <si>
    <r>
      <t xml:space="preserve">BAT is to use flaring only for safety reasons or for non-routine operating conditions (e.g. start-ups, shutdowns) by using </t>
    </r>
    <r>
      <rPr>
        <b/>
        <sz val="11"/>
        <color theme="1"/>
        <rFont val="Arial"/>
        <family val="2"/>
      </rPr>
      <t>both</t>
    </r>
    <r>
      <rPr>
        <sz val="11"/>
        <color theme="1"/>
        <rFont val="Arial"/>
        <family val="2"/>
      </rPr>
      <t xml:space="preserve"> of the techniques given below:
a. Correct plant design
</t>
    </r>
    <r>
      <rPr>
        <i/>
        <sz val="11"/>
        <color theme="1"/>
        <rFont val="Arial"/>
        <family val="2"/>
      </rPr>
      <t xml:space="preserve">This includes the provision of a gas recovery system with sufficient capacity and the use of high-integrity relief valves.
</t>
    </r>
    <r>
      <rPr>
        <b/>
        <i/>
        <sz val="11"/>
        <color theme="1"/>
        <rFont val="Arial"/>
        <family val="2"/>
      </rPr>
      <t>(Applicability: Generally applicable to new plants. A gas recovery system may be retrofitted in existing plants.)</t>
    </r>
    <r>
      <rPr>
        <i/>
        <sz val="11"/>
        <color theme="1"/>
        <rFont val="Arial"/>
        <family val="2"/>
      </rPr>
      <t xml:space="preserve">
</t>
    </r>
    <r>
      <rPr>
        <sz val="11"/>
        <color theme="1"/>
        <rFont val="Arial"/>
        <family val="2"/>
      </rPr>
      <t xml:space="preserve">
b. Plant management
</t>
    </r>
    <r>
      <rPr>
        <i/>
        <sz val="11"/>
        <color theme="1"/>
        <rFont val="Arial"/>
        <family val="2"/>
      </rPr>
      <t>This includes balancing the gas system and using advanced process control.</t>
    </r>
    <r>
      <rPr>
        <sz val="11"/>
        <color theme="1"/>
        <rFont val="Arial"/>
        <family val="2"/>
      </rPr>
      <t xml:space="preserve">
</t>
    </r>
    <r>
      <rPr>
        <b/>
        <i/>
        <sz val="11"/>
        <color theme="1"/>
        <rFont val="Arial"/>
        <family val="2"/>
      </rPr>
      <t>(Applicability: Generally applicable)</t>
    </r>
  </si>
  <si>
    <t>Reduce emissions to air from flaring</t>
  </si>
  <si>
    <r>
      <t xml:space="preserve">In order to reduce emissions to air from flares when flaring is unavoidable, BAT is to use both of the techniques given below:
a. Correct design of flaring devices.
</t>
    </r>
    <r>
      <rPr>
        <i/>
        <sz val="11"/>
        <rFont val="Arial"/>
        <family val="2"/>
      </rPr>
      <t xml:space="preserve">Optimisation of height and pressure, assistance by steam, air or gas type of flare tips etc. to enable smokeless and  reliable operation and to ensure the efficient combustion of excess gases.
</t>
    </r>
    <r>
      <rPr>
        <b/>
        <i/>
        <sz val="11"/>
        <rFont val="Arial"/>
        <family val="2"/>
      </rPr>
      <t>(Applicability: Generally applicable to new flares. In existing plants, applicability may be restricted.)</t>
    </r>
    <r>
      <rPr>
        <sz val="11"/>
        <rFont val="Arial"/>
        <family val="2"/>
      </rPr>
      <t xml:space="preserve">
b. Monitoring and recording as part of flare management.
</t>
    </r>
    <r>
      <rPr>
        <i/>
        <sz val="11"/>
        <rFont val="Arial"/>
        <family val="2"/>
      </rPr>
      <t>This includes continuous monitoring of the quantity of gas sent to flaring. It may include estimations of other parameters. The recording of flaring events usually includes the duration and number of events and allows for the quantification of emissions and the potential prevention of future flaring events.</t>
    </r>
    <r>
      <rPr>
        <sz val="11"/>
        <rFont val="Arial"/>
        <family val="2"/>
      </rPr>
      <t xml:space="preserve">
</t>
    </r>
    <r>
      <rPr>
        <b/>
        <i/>
        <sz val="11"/>
        <rFont val="Arial"/>
        <family val="2"/>
      </rPr>
      <t>(Applicability: Generally applicable)</t>
    </r>
  </si>
  <si>
    <t>Emissions from accidents and incidents</t>
  </si>
  <si>
    <t>Reduce environmental consequences of accident &amp; incidents</t>
  </si>
  <si>
    <r>
      <t xml:space="preserve">In order to prevent or limit the environmental consequences of accidents and incidents, BAT is to use </t>
    </r>
    <r>
      <rPr>
        <b/>
        <sz val="11"/>
        <rFont val="Arial"/>
        <family val="2"/>
      </rPr>
      <t xml:space="preserve">all </t>
    </r>
    <r>
      <rPr>
        <sz val="11"/>
        <rFont val="Arial"/>
        <family val="2"/>
      </rPr>
      <t xml:space="preserve">of the techniques given below, as part of the accident management plan.
a. Protection measures:
</t>
    </r>
    <r>
      <rPr>
        <i/>
        <sz val="11"/>
        <rFont val="Arial"/>
        <family val="2"/>
      </rPr>
      <t xml:space="preserve">These include measures such as:
- protection of the plant against malevolent acts;
- fire and explosion protection system, containing equipment for prevention, detection, and extinction;
- accessibility and operability of relevant control equipment in emergency situations.
</t>
    </r>
    <r>
      <rPr>
        <sz val="11"/>
        <rFont val="Arial"/>
        <family val="2"/>
      </rPr>
      <t xml:space="preserve">
b. Management and incidental/accidental emissions:
</t>
    </r>
    <r>
      <rPr>
        <i/>
        <sz val="11"/>
        <rFont val="Arial"/>
        <family val="2"/>
      </rPr>
      <t>Procedures are established and technical provisions are in palce to manage (in terms of possible containment) emissions from accidents and incidents such as emissions from spillages, firefighting water, or spray valves.</t>
    </r>
    <r>
      <rPr>
        <sz val="11"/>
        <rFont val="Arial"/>
        <family val="2"/>
      </rPr>
      <t xml:space="preserve">
c. Incident/accident registration and assessment system. This includes techniques such as:
</t>
    </r>
    <r>
      <rPr>
        <i/>
        <sz val="11"/>
        <rFont val="Arial"/>
        <family val="2"/>
      </rPr>
      <t>- a log/diary to record all accidents, incidents, changes to procedures and the findings of inspections;
- procedures to idenify, respond to and learn from such incidents and accidents.</t>
    </r>
  </si>
  <si>
    <t>Emissions to air from anaerobic treatment of waste</t>
  </si>
  <si>
    <t>Monitor and control key waste and process parameters</t>
  </si>
  <si>
    <r>
      <t xml:space="preserve">In order to reduce emissions to air and to improve the overall environmental performance, BAT is to monitor and/or control the key waste and process parameters.
Description:
Implementation of a manual and/or automatic monitoring system to:
</t>
    </r>
    <r>
      <rPr>
        <i/>
        <sz val="11"/>
        <rFont val="Arial"/>
        <family val="2"/>
      </rPr>
      <t>- ensure a stable digester operation;
- minimise operational difficulties, such as foaming which may lead to odour emissions;
- provide sufficient early warning of systems failure which may lead to a loss of containment and explosions. This includes monitoring and/or control of key waste and process parameters, e.g.
- pH and alkalinity of the digester feed;
- digester operating temperature;
- hydraulic and organic loading rates of the digeser feed;
concentration of volatile fatty acids (VFA) and ammonia within the digester and digestate;
- biogas quantity, composition (e.g. H2S and pressure);
- liquid and foam levels in the digester.</t>
    </r>
  </si>
  <si>
    <t>Site Baseline Conditions and Hazardous Substances</t>
  </si>
  <si>
    <r>
      <t xml:space="preserve">The PPC (Scotland) Regulations 2012 requires an assessment to be carried out for all hazardous substances used, produced or released within the installation. These may include </t>
    </r>
    <r>
      <rPr>
        <b/>
        <sz val="14"/>
        <color theme="1"/>
        <rFont val="Arial"/>
        <family val="2"/>
      </rPr>
      <t>fuels, raw materials, process additives and waste</t>
    </r>
    <r>
      <rPr>
        <sz val="14"/>
        <color theme="1"/>
        <rFont val="Arial"/>
        <family val="2"/>
      </rPr>
      <t>. 
Where a risk to soil and groundwater is identified baseline conditions must be established and soil and groundwater monitoring carried out during the life of the permit. 
SEPAs Site and Baseline Report Guidance must be referred to (IED TG 02).</t>
    </r>
  </si>
  <si>
    <t>General Question</t>
  </si>
  <si>
    <t>Specific Questions</t>
  </si>
  <si>
    <t>Additional Guidance</t>
  </si>
  <si>
    <r>
      <rPr>
        <b/>
        <sz val="18"/>
        <color rgb="FFFFFFFF"/>
        <rFont val="Arial"/>
        <family val="2"/>
      </rPr>
      <t xml:space="preserve">Operator Response
</t>
    </r>
    <r>
      <rPr>
        <b/>
        <sz val="12"/>
        <color rgb="FFFFFFFF"/>
        <rFont val="Arial"/>
        <family val="2"/>
      </rPr>
      <t>Please select a response in the Green Boxes below.</t>
    </r>
  </si>
  <si>
    <r>
      <rPr>
        <b/>
        <sz val="18"/>
        <color rgb="FFFFFFFF"/>
        <rFont val="Arial"/>
        <family val="2"/>
      </rPr>
      <t xml:space="preserve">Operator Further Information (If Required)
</t>
    </r>
    <r>
      <rPr>
        <b/>
        <sz val="12"/>
        <color rgb="FFFFFFFF"/>
        <rFont val="Arial"/>
        <family val="2"/>
      </rPr>
      <t xml:space="preserve">Please include reference to supporting documentation. </t>
    </r>
  </si>
  <si>
    <t xml:space="preserve">Section 1: 
Questions in Section 1 are to establish if a Site Condition Report and Baseline Report have been submitted as part of the original permit application and whether the permit is currently compliant with PPC (Scotland) Regulation 2012. </t>
  </si>
  <si>
    <t>1.1 Site Condition Report</t>
  </si>
  <si>
    <t>What characterisation of site condition was undertaken at the time of original permit application?</t>
  </si>
  <si>
    <t>1. Was a site condition report produced for the installation?</t>
  </si>
  <si>
    <t>If YES, please provide a copy of the report.
Further information on site condition and baseline reports is available in our SEPA IED-TG-02 Content and Scope of Site Reports guidance.</t>
  </si>
  <si>
    <t xml:space="preserve">2. Was intrusive investigation work carried out to establish the extent of soil/groundwater pollution at the site at the time of application or shortly afterwards? </t>
  </si>
  <si>
    <t>If YES, please provide a copy of the results.</t>
  </si>
  <si>
    <t>3. Is soil and groundwater monitoring undertaken at the installation on an ongoing basis?</t>
  </si>
  <si>
    <t>If YES, please provide a copy of the results.
Indicate if this is required by conditions in your permit or is undertaken for other purposes</t>
  </si>
  <si>
    <t>4. Is the existing Site Condition Report up to date - does it reflect current legislation and current operations at the installation?</t>
  </si>
  <si>
    <t>1.2 Baseline Report</t>
  </si>
  <si>
    <t>Was a Baseline Report that includes soil and groundwater measurements of hazardous substances provided at the time of permit application?</t>
  </si>
  <si>
    <r>
      <t xml:space="preserve">1.  Confirm whether you carried out an assessment at the time of permit application, to determine whether a </t>
    </r>
    <r>
      <rPr>
        <u/>
        <sz val="12"/>
        <rFont val="Arial"/>
        <family val="2"/>
      </rPr>
      <t>baseline report</t>
    </r>
    <r>
      <rPr>
        <sz val="12"/>
        <rFont val="Arial"/>
        <family val="2"/>
      </rPr>
      <t xml:space="preserve"> (under IED) was needed.
</t>
    </r>
  </si>
  <si>
    <t>Where the activity involves the use, production or release of Hazardous Substances (PPC (Scotland) Regs 2012), the operator shall prepare and submit a baseline report before starting operation of an installation or before a permit is updated for the first time after 7 Jan 2013.  
If you applied for your first environmental permit after 2013, you may have already done the baseline assessment.  
If YES, please give date of assessment or the baseline report.</t>
  </si>
  <si>
    <t>2.  Confirm that the original assessment is still relevant now, was agreed with SEPA and reflects current legislation and current operations at the installation?</t>
  </si>
  <si>
    <t>If you answer YES to this question, please submit evidence of your assessment as supplementary information, including your document reference.
If you answer NO to this question, please identify and outline what further work is required to update the original assessment.</t>
  </si>
  <si>
    <t>3. Do you have a soil and groundwater monitoring plan for relevant hazardous substances in soil and groundwater?</t>
  </si>
  <si>
    <t>Provide the existing monitoring plan for all Relevant Hazardous Substances</t>
  </si>
  <si>
    <t>Section 2: 
Questions in Section 2 are to assess whether relevant hazardous substances are used, produced or released at the site and determine the need for a baseline report</t>
  </si>
  <si>
    <t>2.1 Hazardous Substances</t>
  </si>
  <si>
    <t xml:space="preserve">Are hazardous substances used, produced or released at your site, are they relevant hazardous substances and do they pose a potential pollution risk?  
Complete a Stage 1 – 3 pollution potential assessment  for hazardous substances as detailed within SEPA IED-TG-02 </t>
  </si>
  <si>
    <r>
      <rPr>
        <b/>
        <sz val="12"/>
        <color theme="1"/>
        <rFont val="Arial"/>
        <family val="2"/>
      </rPr>
      <t xml:space="preserve">Stage 1 </t>
    </r>
    <r>
      <rPr>
        <sz val="12"/>
        <color theme="1"/>
        <rFont val="Arial"/>
        <family val="2"/>
      </rPr>
      <t>– Have you identified all substances that are currently used at the installation (raw materials, products, by_x0002_products, intermediaries, wastes, auxiliaries)?</t>
    </r>
  </si>
  <si>
    <t>TG-02 Section 5, table 5.1  and Section 6.1</t>
  </si>
  <si>
    <r>
      <rPr>
        <b/>
        <sz val="12"/>
        <color theme="1"/>
        <rFont val="Arial"/>
        <family val="2"/>
      </rPr>
      <t>Stage 2</t>
    </r>
    <r>
      <rPr>
        <sz val="12"/>
        <color theme="1"/>
        <rFont val="Arial"/>
        <family val="2"/>
      </rPr>
      <t xml:space="preserve"> – Have you identified which of the substances in Stage 1 are relevant hazardous substances?</t>
    </r>
  </si>
  <si>
    <t>TG-02 Section 5, table 5.1  and Section 6.2 
“Hazardous Substance” means substances or mixtures as defined in Article 3 of the Hazardous Substances Regulation. (REGULATION (EC) No 1272/2008, 16 December 2008, on classification, labelling and packaging of substances and mixtures)</t>
  </si>
  <si>
    <r>
      <rPr>
        <b/>
        <sz val="12"/>
        <color theme="1"/>
        <rFont val="Arial"/>
        <family val="2"/>
      </rPr>
      <t>Stage 3</t>
    </r>
    <r>
      <rPr>
        <sz val="12"/>
        <color theme="1"/>
        <rFont val="Arial"/>
        <family val="2"/>
      </rPr>
      <t xml:space="preserve"> – For each of those relevant hazardous substances brought forward from Stage 2, is there any possibility of soil or groundwater contamination?</t>
    </r>
  </si>
  <si>
    <t>TG-02 Section 5, table 5.1  and Section 6.3
If you have answered NO , you do not need to answer any further questions.
Please submit your Pollution Potential Assessment to us for review, including the document reference, however further work may be required depending on our review of this assessment
If you have answered YES, then you will need a baseline report - you have identified that there are Relevant Hazardous Substances (RHS) and you need to undertake monitoring for these RHS.  
Please continue with the questions below.</t>
  </si>
  <si>
    <t>Section 3: 
Questions in Section 3 are to establish if an updated Site Condition Report has been prepared or is being prepared; and if a Baseline Report has been or is being prepared.</t>
  </si>
  <si>
    <t>2.1 Relevant Hazardous Substances</t>
  </si>
  <si>
    <t xml:space="preserve">In the absence of an up to date Site Condition and Baseline report, please identify your next steps to ensuring these are submitted.  
</t>
  </si>
  <si>
    <t>Refer to any intrusive work that you have already done to see if this is adequate.  This may be part of the Site Condition Report carried out when you applied for your PPC permit.</t>
  </si>
  <si>
    <t>Food, Drink and Milk Industries BREF</t>
  </si>
  <si>
    <t>14. Description of Techniques</t>
  </si>
  <si>
    <t>14.1 Emissions to water</t>
  </si>
  <si>
    <t>Technique</t>
  </si>
  <si>
    <t>Description</t>
  </si>
  <si>
    <t>Activated sludge process</t>
  </si>
  <si>
    <t>A biological process in which the microorganisms are maintained in suspension in the waste water and the whole mixture is mechanically aerated. The activated sludge mixture is sent to a separation facility from where the sludge is recycled to the aeration tank.</t>
  </si>
  <si>
    <t>Aerobic lagoon</t>
  </si>
  <si>
    <t>Shallow earthen basins for the biological treatment of waste water, the content of which is periodically mixed to allow oxygen to enter the liquid through atmospheric diffusion.</t>
  </si>
  <si>
    <t>Anaerobic contact process</t>
  </si>
  <si>
    <t>An anaerobic process in which waste water is mixed with recycled sludge and then digested in a sealed reactor. The water/sludge mixture is separated externally.</t>
  </si>
  <si>
    <t>Precipitation</t>
  </si>
  <si>
    <t>The conversion of dissolved pollutants into insoluble compounds by adding chemical precipitants. The solid precipitates formed are subsequently separated by sedimentation, air flotation, or filtration. Multivalent metal ions (e.g. calcium, aluminium, iron) are used for phosphorus precipitation.</t>
  </si>
  <si>
    <t>Coagulation and flocculation</t>
  </si>
  <si>
    <t>Coagulation and flocculation are used to separate suspended solids from waste water and are often carried out in successive steps. Coagulation is carried out by adding coagulants with charges opposite to those of the suspended solids. Flocculation is carried out by adding polymers, so that collisions of microfloc particles cause them to bond to produce larger flocs.</t>
  </si>
  <si>
    <t>Equalisation</t>
  </si>
  <si>
    <t>Balancing of flows and pollutant loads by using tanks or other management techniques.</t>
  </si>
  <si>
    <t>Filtration</t>
  </si>
  <si>
    <t>The separation of solids from waste water by passing it through a porous medium, e.g. sand filtration, microfiltration and ultrafiltration.</t>
  </si>
  <si>
    <t>Flotation</t>
  </si>
  <si>
    <t>The separation of solid or liquid particles from waste water by attaching them to fine gas bubbles, usually air. The buoyant particles accumulate at the water surface and are collected with skimmers.</t>
  </si>
  <si>
    <t>Membrane bioreactor</t>
  </si>
  <si>
    <t>A combination of activated sludge treatment and membrane filtration. Two variants are used: a) an external recirculation loop between the activated sludge tank and the membrane module; and b) immersion of the membrane module in the aerated activated sludge tank, where the effluent is filtered through a hollow fibre membrane, with the biomass remaining in the tank.</t>
  </si>
  <si>
    <t>Neutralisation</t>
  </si>
  <si>
    <t>The adjustment of the pH of waste water to a neutral level (approximately 7) by the addition of chemicals. Sodium hydroxide (NaOH) or calcium hydroxide (Ca(OH)2) is generally used to increase the pH, whereas sulphuric acid (H2SO4), hydrochloric acid (HCl) or carbon dioxide (CO2) is generally used to decrease the pH. The precipitation of some substances may occur during neutralisation.</t>
  </si>
  <si>
    <t>Nitrification and/or dentrification</t>
  </si>
  <si>
    <t>A two-step process that is typically incorporated into biological waste water treatment plants. The first step is the aerobic nitrification where microorganisms oxidise ammonium (NH4 + ) to the intermediate nitrite (NO2 - ), which is then further oxidised to nitrate (NO3 - ). In the subsequent anoxic denitrification step, microorganisms chemically reduce nitrate to nitrogen gas.</t>
  </si>
  <si>
    <t>Partial nitritation - Anaerobic ammonium oxidation</t>
  </si>
  <si>
    <t>A biological process that converts ammonium and nitrite into nitrogen gas under anaerobic conditions. In waste water treatment, anaerobic ammonium oxidation is preceded by a partial nitrification (i.e. nitritation) that converts about half of the ammonium (NH4 + ) into nitrite (NO2 - ).</t>
  </si>
  <si>
    <t>Phosphorus recovery as struvite</t>
  </si>
  <si>
    <t>Phosphorus is recovered by precipitation in the form of struvite (magnesium ammonium phosphate).</t>
  </si>
  <si>
    <t>Sedimentation</t>
  </si>
  <si>
    <t>The separation of suspended particles by gravitational settling.</t>
  </si>
  <si>
    <t>Upflow anaerobic sludge blanket (UASB) process</t>
  </si>
  <si>
    <t>An anaerobic process in which waste water is introduced at the bottom of the reactor from where it flows upward through a sludge blanket composed of biologically formed granules or particles. The waste water phase passes into a settling chamber where the solid content is separated; the gases are collected in domes at the top of the reactor.</t>
  </si>
  <si>
    <t>14.2 Emissions to air</t>
  </si>
  <si>
    <t>Bag filter</t>
  </si>
  <si>
    <t>Bag filters, often referred to as fabric filters, are constructed from porous woven or felted fabric through which gases are passed to remove particles. The use of a bag filter requires the selection of a fabric suitable for the characteristics of the waste gas and the maximum operating temperature.</t>
  </si>
  <si>
    <t>Cyclone</t>
  </si>
  <si>
    <t>Dust control system based on centrifugal force, whereby heavier particles are separated from the carrier gas.</t>
  </si>
  <si>
    <t>Non-thermal plasma  treatment</t>
  </si>
  <si>
    <t>Abatement technique based on creating a plasma (i.e. an ionised gas consisting of positive ions and free electrons in proportions resulting in more or less no overall electric charge) in the waste gas by using a strong electrical field. The plasma oxidises organic and inorganic compounds.</t>
  </si>
  <si>
    <t>Themal oxidation</t>
  </si>
  <si>
    <t>The oxidation of combustible gases and odorants in a waste gas stream by heating the mixture of contaminants with air or oxygen to above its auto-ignition point in a combustion chamber and maintaining it at a high temperature long enough to complete its combustion to carbon dioxide and water.</t>
  </si>
  <si>
    <t>Use of gaseous fuels</t>
  </si>
  <si>
    <t>Switching from the combustion of a solid fuel (e.g. coal) to the combustion of a gaseous fuel (e.g. natural gas, biogas) that is less harmful in terms of emissions (e.g. low sulphur content, low ash content or better ash quality).</t>
  </si>
  <si>
    <t>Wet scrubber</t>
  </si>
  <si>
    <t>The removal of gaseous or particulate pollutants from a gas stream via mass transfer to a liquid solvent, often water or an aqueous solution. It may involve a chemical reaction (e.g. in an acid or alkaline scrubber). In some cases, the compounds may be recovered from the solvent.</t>
  </si>
  <si>
    <t>Definitions</t>
  </si>
  <si>
    <t>For the purpose of these BAT conclusions, the following definitions apply</t>
  </si>
  <si>
    <t>Term used</t>
  </si>
  <si>
    <t>Definition</t>
  </si>
  <si>
    <t>Amount of oxygen needed for the biochemical oxidation of the organic matter to carbon dioxide in n days (n is typically 5 or 7). BOD is an indicator for the mass concentration of biodegradable organic compounds.</t>
  </si>
  <si>
    <t>Channelled emissions</t>
  </si>
  <si>
    <t>Emissions of pollutants into the environment through any kind of duct, pipe, stack, etc.</t>
  </si>
  <si>
    <t>Chemical oxygen demand (COD)</t>
  </si>
  <si>
    <t>Amount of oxygen needed for the total chemical oxidation of the organic matter to carbon dioxide using dichromate. COD is an indicator for the mass concentration of organic compounds.</t>
  </si>
  <si>
    <t>Total particulate matter (in air).</t>
  </si>
  <si>
    <t>Existing plant</t>
  </si>
  <si>
    <t>A plant that is not a new plant.</t>
  </si>
  <si>
    <t>Hexane</t>
  </si>
  <si>
    <t>hl</t>
  </si>
  <si>
    <t>Hectolitre (equal to 100 litres).</t>
  </si>
  <si>
    <t>New plant</t>
  </si>
  <si>
    <t>A plant first permitted at the site of the installation following the publication of these BAT conclusions or a complete replacement of a plant following the publication of these BAT conclusions.</t>
  </si>
  <si>
    <t>Residues</t>
  </si>
  <si>
    <t>Substance or object generated by the activities covered by the scope of this document, as waste or by-product.</t>
  </si>
  <si>
    <t>Sensitive receptor</t>
  </si>
  <si>
    <t>Areas which need special protection, such as:
- residential areas;
- areas where human activities are carried out (e.g. neighbouring workplaces, schools, day-care centres, recreational areas, hospitals or nursing homes).</t>
  </si>
  <si>
    <t>Total nitrogen, expressed as N, includes free ammonia and ammonium nitrogen (NH4-N), nitrite nitrogen (NO2-N), nitrate nitrogen (NO3-N) and organically bound nitrogen.</t>
  </si>
  <si>
    <t>Total organic carbon (TOC)</t>
  </si>
  <si>
    <t>Total organic carbon, expressed as C (in water) includes all organic compounds.</t>
  </si>
  <si>
    <t>Total phosphorus, expressed as P, includes all inorganic and organic phosphorus compounds, dissolved or bound to particles.</t>
  </si>
  <si>
    <t>Total suspended solids</t>
  </si>
  <si>
    <t>Mass concentration of all suspended solids (in water), measured via filtration through glass fibre filters and gravimetry.</t>
  </si>
  <si>
    <t>Total volatile organic carbon (TVOC)</t>
  </si>
  <si>
    <t>Total volatile organic carbon, expressed as C (in air).</t>
  </si>
  <si>
    <t>A</t>
  </si>
  <si>
    <t>B</t>
  </si>
  <si>
    <t>C</t>
  </si>
  <si>
    <t>D</t>
  </si>
  <si>
    <t>E</t>
  </si>
  <si>
    <t>F</t>
  </si>
  <si>
    <t>Please select a process</t>
  </si>
  <si>
    <t>Yes</t>
  </si>
  <si>
    <t>1. Our existing soil and/or groundwater measurements are adequate to enable a baseline to be defined for the RHSs that we've identified.  We provide a summary report demonstrating how the existing measurements are fit for purpose.</t>
  </si>
  <si>
    <t>No</t>
  </si>
  <si>
    <t>2. We have prepared a baseline report in  response to this Notice containing information necessary to determine the current state of soil and groundwater contamination.  We are submitting this as supplementary information</t>
  </si>
  <si>
    <t xml:space="preserve">3. We need more time to prepare and submit a baseline report.  We request that SEPA sets an Improvement Condition in our new permit to allow us time to complete this work.  </t>
  </si>
  <si>
    <r>
      <rPr>
        <sz val="11"/>
        <rFont val="Calibri"/>
        <family val="2"/>
        <scheme val="minor"/>
      </rPr>
      <t xml:space="preserve">A link to the Food, Drink &amp; Milk Industries BREF can be found </t>
    </r>
    <r>
      <rPr>
        <u/>
        <sz val="11"/>
        <color theme="10"/>
        <rFont val="Calibri"/>
        <family val="2"/>
        <scheme val="minor"/>
      </rPr>
      <t>here</t>
    </r>
    <r>
      <rPr>
        <sz val="11"/>
        <rFont val="Calibri"/>
        <family val="2"/>
        <scheme val="minor"/>
      </rPr>
      <t>.</t>
    </r>
  </si>
  <si>
    <r>
      <rPr>
        <sz val="11"/>
        <rFont val="Calibri"/>
        <family val="2"/>
        <scheme val="minor"/>
      </rPr>
      <t>Address how you implement the waste heirarchy for the process related waste streams. Further information can be found</t>
    </r>
    <r>
      <rPr>
        <u/>
        <sz val="11"/>
        <color theme="10"/>
        <rFont val="Calibri"/>
        <family val="2"/>
        <scheme val="minor"/>
      </rPr>
      <t xml:space="preserve"> here</t>
    </r>
  </si>
  <si>
    <r>
      <rPr>
        <sz val="11"/>
        <rFont val="Calibri"/>
        <family val="2"/>
        <scheme val="minor"/>
      </rPr>
      <t xml:space="preserve">A link to the Food, Drink &amp; Milk Industries BAT Conclusions can be found </t>
    </r>
    <r>
      <rPr>
        <u/>
        <sz val="11"/>
        <color rgb="FF0070C0"/>
        <rFont val="Calibri"/>
        <family val="2"/>
        <scheme val="minor"/>
      </rPr>
      <t>here</t>
    </r>
    <r>
      <rPr>
        <sz val="11"/>
        <rFont val="Calibri"/>
        <family val="2"/>
        <scheme val="minor"/>
      </rPr>
      <t>.</t>
    </r>
  </si>
  <si>
    <r>
      <rPr>
        <sz val="11"/>
        <rFont val="Calibri"/>
        <family val="2"/>
        <scheme val="minor"/>
      </rPr>
      <t>A link to the SEPA Interpretational Guidance can be found</t>
    </r>
    <r>
      <rPr>
        <u/>
        <sz val="11"/>
        <color theme="10"/>
        <rFont val="Calibri"/>
        <family val="2"/>
        <scheme val="minor"/>
      </rPr>
      <t xml:space="preserve"> </t>
    </r>
    <r>
      <rPr>
        <u/>
        <sz val="11"/>
        <color rgb="FF0070C0"/>
        <rFont val="Calibri"/>
        <family val="2"/>
        <scheme val="minor"/>
      </rPr>
      <t>here</t>
    </r>
    <r>
      <rPr>
        <sz val="11"/>
        <rFont val="Calibri"/>
        <family val="2"/>
        <scheme val="minor"/>
      </rPr>
      <t>.</t>
    </r>
  </si>
  <si>
    <r>
      <rPr>
        <sz val="12"/>
        <rFont val="Arial"/>
        <family val="2"/>
      </rPr>
      <t xml:space="preserve">Provide a summary of your procedure to assess chemicals used in the installation and identify potential alternatives less harmful to the environment. If you have no such procedure then propose a timescale for implementation.
BAT technique a: This applies to Priority Hazardous Substances/ Specific Pollutants as identified in the Water Framework Directive (2000/60/EC). Details of relevant substances are available </t>
    </r>
    <r>
      <rPr>
        <u/>
        <sz val="12"/>
        <color theme="10"/>
        <rFont val="Arial"/>
        <family val="2"/>
      </rPr>
      <t>here</t>
    </r>
    <r>
      <rPr>
        <sz val="12"/>
        <rFont val="Arial"/>
        <family val="2"/>
      </rPr>
      <t>. 
For example Triclosan is a Specific Pollutant which is used as an anti-bacterial agent in some hand cleansers; it is not readily degradable and so may persist through wastewater treatment processes. Confirm if any such substances are used on-site and describe the procedures in place to eliminate or reduce use e.g. substitution with suitable alternatives.
BAT technique b: describe how you have optimised your CIP system, including chemical dosing and recovery, to ensure efficient use of cleaning materials.</t>
    </r>
  </si>
  <si>
    <r>
      <rPr>
        <b/>
        <sz val="14"/>
        <rFont val="Arial"/>
        <family val="2"/>
      </rPr>
      <t xml:space="preserve">Applicability of the Waste Treatment BRef
In addition to implementing the BAT conclusions of the FDM BRef, we also implement BAT conclusions from any relevant BRef published prior to 4 December 2019.
In your resonse, you should consider whether any other BRefs are relevant for your installation. The Waste Treatment BRef is the most likely to be relevant to food and drink sites. You should refer to the WT BAT conclusions, available </t>
    </r>
    <r>
      <rPr>
        <b/>
        <sz val="14"/>
        <color rgb="FF0070C0"/>
        <rFont val="Arial"/>
        <family val="2"/>
      </rPr>
      <t>here</t>
    </r>
    <r>
      <rPr>
        <b/>
        <sz val="14"/>
        <rFont val="Arial"/>
        <family val="2"/>
      </rPr>
      <t>, where you use anaerobic digestion (AD) in your FDM installation e.g. in effluent treatment or for treatment of solid residues.
In particular you should provide an assessment of your compliance with the following BAT conclusions which are directly relevant to AD:
BAT 15 and BAT 16 for flaring systems.
BAT 21 emissions from accidents and incidents.
BAT 38 for monitoring of key process variables for anaerobic treatment of waste</t>
    </r>
  </si>
  <si>
    <t>FDM Sector specific BAT conclusions
These apply to the sectors specifically listed in the FDM BATcs document and on the individual worksheets within this tool.
Depending upon the activities you carry out, you may need to refer to other sector specific BAT conclusions in addition to your own.
Examples include:
&gt;Grain milling installations which carry out pelletising of husks etc. for animal feed should refer to the relevant animal feed sector BAT conclusions.
&gt; Whisk(e)y producers should refer to relevant grain milling BATcs.
&gt; Sugar processing installations which carry out beet pulp pelletising should refer to the relevant animal feed sector BAT conclusions</t>
  </si>
  <si>
    <r>
      <t xml:space="preserve">Containment
In your resonse you should provide details of secondary and tertiary containment arrangements for above-ground effluent storage and treatment tanks, irrespective of whether the discharge is to sewer or watercourse, along with any other measures installed to reduce the risk of fugitive emissions from these tanks. You should demonstrate that provision is in accordance with guidance in the CIRIA C736 report </t>
    </r>
    <r>
      <rPr>
        <b/>
        <i/>
        <sz val="14"/>
        <color theme="1"/>
        <rFont val="Arial"/>
        <family val="2"/>
      </rPr>
      <t>"Containment systems for the prevention of pollution"</t>
    </r>
    <r>
      <rPr>
        <b/>
        <sz val="14"/>
        <color theme="1"/>
        <rFont val="Arial"/>
        <family val="2"/>
      </rPr>
      <t>.</t>
    </r>
  </si>
  <si>
    <r>
      <rPr>
        <b/>
        <sz val="14"/>
        <rFont val="Arial"/>
        <family val="2"/>
      </rPr>
      <t xml:space="preserve">Site condition and Baseline Report Guidance
Please complete all Green Boxes relevant to your installation. See guidance document </t>
    </r>
    <r>
      <rPr>
        <b/>
        <sz val="14"/>
        <color rgb="FF0070C0"/>
        <rFont val="Arial"/>
        <family val="2"/>
      </rPr>
      <t>here</t>
    </r>
    <r>
      <rPr>
        <b/>
        <sz val="14"/>
        <rFont val="Arial"/>
        <family val="2"/>
      </rPr>
      <t>.</t>
    </r>
  </si>
  <si>
    <t>General Guidance</t>
  </si>
  <si>
    <t>Alkane of six carbon atoms, with the chemical formula C6H14.</t>
  </si>
  <si>
    <t>The sum of nitrogen monoxide (NO) and nitrogen dioxide (NO2), expressed as NO2.</t>
  </si>
  <si>
    <t>The sum of sulphur dioxide (SO2), sulphur trioxide (SO3), and sulphuric acid aerosols, expressed as SO2.</t>
  </si>
  <si>
    <t>Biochemical oxygen demand (BODn)</t>
  </si>
  <si>
    <r>
      <rPr>
        <b/>
        <sz val="11"/>
        <color rgb="FF000000"/>
        <rFont val="Arial"/>
        <family val="2"/>
      </rPr>
      <t xml:space="preserve">Emissions to water BAT-AELs
</t>
    </r>
    <r>
      <rPr>
        <sz val="11"/>
        <color rgb="FF000000"/>
        <rFont val="Arial"/>
        <family val="2"/>
      </rPr>
      <t>These BAT-AELs apply for direct emissions to water t</t>
    </r>
    <r>
      <rPr>
        <b/>
        <sz val="11"/>
        <color rgb="FF000000"/>
        <rFont val="Arial"/>
        <family val="2"/>
      </rPr>
      <t xml:space="preserve">his includes sea discharges and </t>
    </r>
    <r>
      <rPr>
        <sz val="11"/>
        <color rgb="FF000000"/>
        <rFont val="Arial"/>
        <family val="2"/>
      </rPr>
      <t xml:space="preserve">discharges to surface water sewers which discharge into the environment with no additional treatment. They do not apply to discharges to sewer with off-site downstream treatment.
The BAT-AELs apply at the point where the emission leaves the installation.
BAT-AELs have been set for selected substances/parameters for selected activities including: 
Total nitrogen (TN), Total phosphorus (TP), Total suspended solids (TSS), Chemical oxygen demand (COD) or Total organic carbon (TOC). 
</t>
    </r>
    <r>
      <rPr>
        <b/>
        <sz val="11"/>
        <color rgb="FF000000"/>
        <rFont val="Arial"/>
        <family val="2"/>
      </rPr>
      <t xml:space="preserve">Indirect emissions to water
</t>
    </r>
    <r>
      <rPr>
        <sz val="11"/>
        <color rgb="FF000000"/>
        <rFont val="Arial"/>
        <family val="2"/>
      </rPr>
      <t xml:space="preserve">The BATc's do not contain BAT-AELs for indirect emissions to water, however emissions to water is a key environmental issue for the Food and Drink sector and so this topic will be addressed in detail in the permit review. In addition to implementing the FDM BAT conclusions for emissions to water, we will be taking account of the Water Framework Directive (WFD) requirements and the potenital effects of other harmful chemicals e.g. pesitcide residues. 
</t>
    </r>
    <r>
      <rPr>
        <b/>
        <sz val="11"/>
        <color rgb="FF000000"/>
        <rFont val="Arial"/>
        <family val="2"/>
      </rPr>
      <t>Emissions to air BAT-AELs</t>
    </r>
    <r>
      <rPr>
        <sz val="11"/>
        <color rgb="FF000000"/>
        <rFont val="Arial"/>
        <family val="2"/>
      </rPr>
      <t xml:space="preserve">
BAT-AELs have been set for selected substances/parameters for selected activities including:
- Channelled dust emissions from  grinding and pellet cooling in Compound Feed Manufacture
- Channelled dust emissions from handling and processing of malt and adjuncs in Brewing
- Channelled dust emissions from air drying in Dairies
- Channelled dust emissions from Grain Milling 
- Channelled dust emissions from handling and preparation of seeds and drying and cooling of meal in Oilseed Processing and Vegetable Oil Refining
- Channelled dust emissions from starch, protein and fibre drying in Starch Production
- Channelled dust emissions from beet pulp drying in the case of high-temperature drying (above 500°C) in Sugar Manufacturing
- Channelled TVOC emissions from a smoke chamber in Fish and Shellfish Processing
- Channelled TVOC emissions from a smoke chamber in Meat processing
- Hexane losses from oilseed processing and refining in Oilseed Processing and Vegetable Oil Refining
- Channelled SOx emissions from beet pulp drying in the case of high-temperature drying (above 500°C) when natural gas is not used in Sugar Manufacturing
</t>
    </r>
    <r>
      <rPr>
        <b/>
        <sz val="11"/>
        <color rgb="FF000000"/>
        <rFont val="Arial"/>
        <family val="2"/>
      </rPr>
      <t xml:space="preserve">
BAT-AELs are presented as a range. Operators should state their performance against that range.
</t>
    </r>
  </si>
  <si>
    <r>
      <rPr>
        <b/>
        <sz val="14"/>
        <color rgb="FF000000"/>
        <rFont val="Arial"/>
        <family val="2"/>
      </rPr>
      <t>To complete this table, you must evaluate all substances used, produced and released at the site and identify all which could be categorised as "Relevant Hazardous Substances"(RHS).
These may be raw materials, fuels, process additives and wastes. 
Information may be obtained through supplier information including safety data sheets.
You must follow the structured process described in</t>
    </r>
    <r>
      <rPr>
        <b/>
        <u/>
        <sz val="12"/>
        <color rgb="FF0563C1"/>
        <rFont val="Arial"/>
        <family val="2"/>
      </rPr>
      <t xml:space="preserve"> SEPA Guidance IED TG02.
</t>
    </r>
  </si>
  <si>
    <t>Go to Descriptions of Techniques tab</t>
  </si>
  <si>
    <t>Go to Definitions Tab</t>
  </si>
  <si>
    <r>
      <t xml:space="preserve">SEPA Interpretational Guidance: 
</t>
    </r>
    <r>
      <rPr>
        <b/>
        <i/>
        <sz val="12"/>
        <color rgb="FFFF0000"/>
        <rFont val="Arial"/>
        <family val="2"/>
      </rPr>
      <t>This Web page is still in construction thus the short cut will not work until completion</t>
    </r>
  </si>
  <si>
    <t>Back to Guidance</t>
  </si>
  <si>
    <t>General BATc 1-15</t>
  </si>
  <si>
    <r>
      <t xml:space="preserve">Tab Completion
</t>
    </r>
    <r>
      <rPr>
        <b/>
        <sz val="12"/>
        <color theme="0"/>
        <rFont val="Arial"/>
        <family val="2"/>
      </rPr>
      <t>[these will become marked as complete when each tab is filled in as expected]</t>
    </r>
  </si>
  <si>
    <t>6.8 (d) (i) Treatment and processing, other than exclusively packaging of only animal raw materials (other than milk) with a finished production capacity of more than 75 tonnes per day.</t>
  </si>
  <si>
    <t xml:space="preserve">6.8 (d) (ii) treatment and processing, other than exclusively packaging of only vegetable raw materials with a finished capacity of more than (aa)300 tonnes </t>
  </si>
  <si>
    <t>6.8 (d) (ii) treatment and processing, other than exclusively packaging, of only vegetable raw materials with a finished production capacity of more than (bb) 600 tonnes per day where the installation operates for a period of no more than 90 consecutive days in any year.</t>
  </si>
  <si>
    <t>6.8 (d) (iii) animal and vegetable raw materials (other than milk only), both in combined and separate products, with a finished product production capacity in tonnes per day greater than (aa) 75 if A is equal to 10 or more.</t>
  </si>
  <si>
    <t>6.8 (d) (iii) animal and vegetable raw materials (other than milk only), both in combined and separate products, with a finished product production capacity in tonnes per day greater than (bb) 300 – (22.5 x A) in any other case (where ‘A’ is the portion of animal raw material in percent of weight of the finished product production capacity.</t>
  </si>
  <si>
    <t>6.8 (e) Treating and processing milk, the quantity of milk received being more than 200 tonnes per day (average value on an annual basis).</t>
  </si>
  <si>
    <t>Compliant by 4/12/2023*</t>
  </si>
  <si>
    <t>Dry pasta</t>
  </si>
  <si>
    <t xml:space="preserve">Bakery </t>
  </si>
  <si>
    <t xml:space="preserve">Coffee </t>
  </si>
  <si>
    <t>Distilled beverages</t>
  </si>
  <si>
    <t xml:space="preserve">Wine </t>
  </si>
  <si>
    <t xml:space="preserve">Citric acid </t>
  </si>
  <si>
    <t>Yeast</t>
  </si>
  <si>
    <t>Confectionary</t>
  </si>
  <si>
    <t xml:space="preserve">Malting </t>
  </si>
  <si>
    <t xml:space="preserve">Ethanol </t>
  </si>
  <si>
    <t xml:space="preserve">Fish and shellfish </t>
  </si>
  <si>
    <t xml:space="preserve">Fruit and vegetable </t>
  </si>
  <si>
    <t xml:space="preserve">Oilseed and vegetable oil </t>
  </si>
  <si>
    <t xml:space="preserve">Soft drinks and juice </t>
  </si>
  <si>
    <t xml:space="preserve">Starch </t>
  </si>
  <si>
    <t xml:space="preserve">Sugar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</si>
</sst>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7" x14ac:knownFonts="1">
    <font>
      <sz val="11"/>
      <color theme="1"/>
      <name val="Calibri"/>
      <family val="2"/>
      <scheme val="minor"/>
    </font>
    <font>
      <sz val="12"/>
      <color theme="1"/>
      <name val="Arial"/>
      <family val="2"/>
    </font>
    <font>
      <b/>
      <sz val="11"/>
      <color theme="1"/>
      <name val="Arial"/>
      <family val="2"/>
    </font>
    <font>
      <sz val="11"/>
      <color theme="1"/>
      <name val="Arial"/>
      <family val="2"/>
    </font>
    <font>
      <u/>
      <sz val="12"/>
      <color theme="10"/>
      <name val="Arial"/>
      <family val="2"/>
    </font>
    <font>
      <b/>
      <sz val="10"/>
      <color theme="1"/>
      <name val="Arial"/>
      <family val="2"/>
    </font>
    <font>
      <sz val="10"/>
      <color theme="1"/>
      <name val="Arial"/>
      <family val="2"/>
    </font>
    <font>
      <b/>
      <sz val="11"/>
      <name val="Arial"/>
      <family val="2"/>
    </font>
    <font>
      <b/>
      <sz val="14"/>
      <color theme="1"/>
      <name val="Arial"/>
      <family val="2"/>
    </font>
    <font>
      <b/>
      <sz val="12"/>
      <color theme="1"/>
      <name val="Arial"/>
      <family val="2"/>
    </font>
    <font>
      <b/>
      <u/>
      <sz val="12"/>
      <color theme="1"/>
      <name val="Arial"/>
      <family val="2"/>
    </font>
    <font>
      <sz val="11"/>
      <color rgb="FF0070C0"/>
      <name val="Arial"/>
      <family val="2"/>
    </font>
    <font>
      <sz val="8"/>
      <name val="Calibri"/>
      <family val="2"/>
      <scheme val="minor"/>
    </font>
    <font>
      <sz val="11"/>
      <name val="Arial"/>
      <family val="2"/>
    </font>
    <font>
      <sz val="14"/>
      <color rgb="FFFFFFFF"/>
      <name val="Arial"/>
      <family val="2"/>
    </font>
    <font>
      <b/>
      <sz val="18"/>
      <color theme="1"/>
      <name val="Arial"/>
      <family val="2"/>
    </font>
    <font>
      <sz val="18"/>
      <color theme="1"/>
      <name val="Arial"/>
      <family val="2"/>
    </font>
    <font>
      <sz val="14"/>
      <color theme="1"/>
      <name val="Arial"/>
      <family val="2"/>
    </font>
    <font>
      <b/>
      <sz val="14"/>
      <color theme="0"/>
      <name val="Arial"/>
      <family val="2"/>
    </font>
    <font>
      <b/>
      <sz val="14"/>
      <color rgb="FFFFFFFF"/>
      <name val="Arial"/>
      <family val="2"/>
    </font>
    <font>
      <b/>
      <sz val="16"/>
      <color theme="1"/>
      <name val="Arial"/>
      <family val="2"/>
    </font>
    <font>
      <b/>
      <sz val="22"/>
      <color theme="1"/>
      <name val="Arial"/>
      <family val="2"/>
    </font>
    <font>
      <sz val="16"/>
      <color theme="1"/>
      <name val="Arial"/>
      <family val="2"/>
    </font>
    <font>
      <b/>
      <sz val="16"/>
      <color rgb="FFFFFFFF"/>
      <name val="Arial"/>
      <family val="2"/>
    </font>
    <font>
      <b/>
      <sz val="18"/>
      <color rgb="FFFFFFFF"/>
      <name val="Arial"/>
      <family val="2"/>
    </font>
    <font>
      <b/>
      <sz val="12"/>
      <name val="Arial"/>
      <family val="2"/>
    </font>
    <font>
      <sz val="12"/>
      <name val="Arial"/>
      <family val="2"/>
    </font>
    <font>
      <sz val="12"/>
      <color rgb="FFFF0000"/>
      <name val="Arial"/>
      <family val="2"/>
    </font>
    <font>
      <b/>
      <sz val="16"/>
      <name val="Arial"/>
      <family val="2"/>
    </font>
    <font>
      <b/>
      <sz val="12"/>
      <color rgb="FFFFFFFF"/>
      <name val="Arial"/>
      <family val="2"/>
    </font>
    <font>
      <u/>
      <sz val="12"/>
      <color theme="4" tint="-0.499984740745262"/>
      <name val="Arial"/>
      <family val="2"/>
    </font>
    <font>
      <u/>
      <sz val="12"/>
      <name val="Arial"/>
      <family val="2"/>
    </font>
    <font>
      <b/>
      <sz val="18"/>
      <color theme="0"/>
      <name val="Arial"/>
      <family val="2"/>
    </font>
    <font>
      <b/>
      <sz val="20"/>
      <color rgb="FFFF0000"/>
      <name val="Arial"/>
      <family val="2"/>
    </font>
    <font>
      <b/>
      <sz val="14"/>
      <color rgb="FFFF0000"/>
      <name val="Arial"/>
      <family val="2"/>
    </font>
    <font>
      <sz val="12"/>
      <color rgb="FF000000"/>
      <name val="Arial"/>
      <family val="2"/>
    </font>
    <font>
      <u/>
      <sz val="11"/>
      <color theme="10"/>
      <name val="Calibri"/>
      <family val="2"/>
      <scheme val="minor"/>
    </font>
    <font>
      <b/>
      <vertAlign val="superscript"/>
      <sz val="16"/>
      <color rgb="FFFFFFFF"/>
      <name val="Arial"/>
      <family val="2"/>
    </font>
    <font>
      <sz val="11"/>
      <name val="Calibri"/>
      <family val="2"/>
      <scheme val="minor"/>
    </font>
    <font>
      <b/>
      <sz val="12"/>
      <color rgb="FF000000"/>
      <name val="Arial"/>
      <family val="2"/>
    </font>
    <font>
      <b/>
      <sz val="11"/>
      <color theme="1"/>
      <name val="Calibri"/>
      <family val="2"/>
      <scheme val="minor"/>
    </font>
    <font>
      <b/>
      <sz val="12"/>
      <color theme="0"/>
      <name val="Arial"/>
      <family val="2"/>
    </font>
    <font>
      <sz val="24"/>
      <color theme="0"/>
      <name val="Arial"/>
      <family val="2"/>
    </font>
    <font>
      <i/>
      <sz val="12"/>
      <name val="Arial"/>
      <family val="2"/>
    </font>
    <font>
      <i/>
      <sz val="12"/>
      <color rgb="FFFF0000"/>
      <name val="Arial"/>
      <family val="2"/>
    </font>
    <font>
      <b/>
      <i/>
      <sz val="10"/>
      <color rgb="FFFF0000"/>
      <name val="Arial"/>
      <family val="2"/>
    </font>
    <font>
      <sz val="10"/>
      <name val="Arial"/>
      <family val="2"/>
    </font>
    <font>
      <b/>
      <sz val="10"/>
      <name val="Arial"/>
      <family val="2"/>
    </font>
    <font>
      <sz val="8"/>
      <color theme="1"/>
      <name val="Arial"/>
      <family val="2"/>
    </font>
    <font>
      <b/>
      <sz val="8"/>
      <color theme="1"/>
      <name val="Arial"/>
      <family val="2"/>
    </font>
    <font>
      <b/>
      <sz val="9.35"/>
      <color theme="1"/>
      <name val="Arial"/>
      <family val="2"/>
    </font>
    <font>
      <i/>
      <sz val="12"/>
      <color theme="1"/>
      <name val="Arial"/>
      <family val="2"/>
    </font>
    <font>
      <sz val="16"/>
      <color theme="1"/>
      <name val="Calibri"/>
      <family val="2"/>
      <scheme val="minor"/>
    </font>
    <font>
      <b/>
      <sz val="12"/>
      <color rgb="FFFF0000"/>
      <name val="Arial"/>
      <family val="2"/>
    </font>
    <font>
      <b/>
      <sz val="12"/>
      <color theme="1"/>
      <name val="Calibri"/>
      <family val="2"/>
      <scheme val="minor"/>
    </font>
    <font>
      <i/>
      <sz val="11"/>
      <color theme="1"/>
      <name val="Arial"/>
      <family val="2"/>
    </font>
    <font>
      <b/>
      <i/>
      <sz val="11"/>
      <color theme="1"/>
      <name val="Arial"/>
      <family val="2"/>
    </font>
    <font>
      <i/>
      <sz val="11"/>
      <name val="Arial"/>
      <family val="2"/>
    </font>
    <font>
      <b/>
      <i/>
      <sz val="11"/>
      <name val="Arial"/>
      <family val="2"/>
    </font>
    <font>
      <b/>
      <u/>
      <sz val="16"/>
      <color rgb="FFFFFFFF"/>
      <name val="Arial"/>
      <family val="2"/>
    </font>
    <font>
      <b/>
      <sz val="16"/>
      <color theme="0"/>
      <name val="Arial"/>
      <family val="2"/>
    </font>
    <font>
      <b/>
      <sz val="14"/>
      <name val="Arial"/>
      <family val="2"/>
    </font>
    <font>
      <b/>
      <i/>
      <sz val="14"/>
      <color theme="1"/>
      <name val="Arial"/>
      <family val="2"/>
    </font>
    <font>
      <b/>
      <i/>
      <sz val="12"/>
      <name val="Arial"/>
      <family val="2"/>
    </font>
    <font>
      <i/>
      <sz val="10"/>
      <name val="Arial"/>
      <family val="2"/>
    </font>
    <font>
      <u/>
      <sz val="10"/>
      <name val="Arial"/>
      <family val="2"/>
    </font>
    <font>
      <i/>
      <sz val="10"/>
      <color theme="1"/>
      <name val="Arial"/>
      <family val="2"/>
    </font>
    <font>
      <sz val="10"/>
      <color theme="1"/>
      <name val="Calibri"/>
      <family val="2"/>
    </font>
    <font>
      <b/>
      <i/>
      <sz val="10"/>
      <name val="Arial"/>
      <family val="2"/>
    </font>
    <font>
      <sz val="10"/>
      <name val="Calibri"/>
      <family val="2"/>
    </font>
    <font>
      <sz val="18"/>
      <color theme="1"/>
      <name val="Calibri"/>
      <family val="2"/>
      <scheme val="minor"/>
    </font>
    <font>
      <b/>
      <sz val="11"/>
      <color theme="1"/>
      <name val="Arial"/>
    </font>
    <font>
      <sz val="11"/>
      <color theme="1"/>
      <name val="Arial"/>
    </font>
    <font>
      <u/>
      <sz val="11"/>
      <color rgb="FF0070C0"/>
      <name val="Calibri"/>
      <family val="2"/>
      <scheme val="minor"/>
    </font>
    <font>
      <b/>
      <sz val="14"/>
      <color theme="10"/>
      <name val="Arial"/>
      <family val="2"/>
    </font>
    <font>
      <b/>
      <sz val="14"/>
      <color rgb="FF0070C0"/>
      <name val="Arial"/>
      <family val="2"/>
    </font>
    <font>
      <b/>
      <u/>
      <sz val="14"/>
      <color theme="10"/>
      <name val="Calibri"/>
      <family val="2"/>
      <scheme val="minor"/>
    </font>
    <font>
      <b/>
      <sz val="14"/>
      <color rgb="FF000000"/>
      <name val="Arial"/>
      <family val="2"/>
    </font>
    <font>
      <u/>
      <sz val="20"/>
      <color theme="10"/>
      <name val="Calibri"/>
      <family val="2"/>
      <scheme val="minor"/>
    </font>
    <font>
      <b/>
      <u/>
      <sz val="14"/>
      <color theme="10"/>
      <name val="Arial"/>
      <family val="2"/>
    </font>
    <font>
      <sz val="11"/>
      <color rgb="FF000000"/>
      <name val="Arial"/>
      <family val="2"/>
    </font>
    <font>
      <b/>
      <sz val="11"/>
      <color rgb="FF000000"/>
      <name val="Arial"/>
      <family val="2"/>
    </font>
    <font>
      <b/>
      <u/>
      <sz val="12"/>
      <color theme="10"/>
      <name val="Arial"/>
      <family val="2"/>
    </font>
    <font>
      <b/>
      <u/>
      <sz val="12"/>
      <color rgb="FF0563C1"/>
      <name val="Arial"/>
      <family val="2"/>
    </font>
    <font>
      <u/>
      <sz val="24"/>
      <color theme="10"/>
      <name val="Calibri"/>
      <family val="2"/>
      <scheme val="minor"/>
    </font>
    <font>
      <b/>
      <i/>
      <sz val="12"/>
      <color rgb="FFFF0000"/>
      <name val="Arial"/>
      <family val="2"/>
    </font>
    <font>
      <sz val="14"/>
      <color theme="0"/>
      <name val="Arial"/>
      <family val="2"/>
    </font>
  </fonts>
  <fills count="24">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FFF2CC"/>
        <bgColor indexed="64"/>
      </patternFill>
    </fill>
    <fill>
      <patternFill patternType="solid">
        <fgColor rgb="FFE2EFDA"/>
        <bgColor indexed="64"/>
      </patternFill>
    </fill>
    <fill>
      <patternFill patternType="solid">
        <fgColor rgb="FFFFE699"/>
        <bgColor indexed="64"/>
      </patternFill>
    </fill>
    <fill>
      <patternFill patternType="solid">
        <fgColor rgb="FF203764"/>
        <bgColor indexed="64"/>
      </patternFill>
    </fill>
    <fill>
      <patternFill patternType="solid">
        <fgColor theme="4" tint="-0.49998474074526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FFFF00"/>
        <bgColor indexed="64"/>
      </patternFill>
    </fill>
    <fill>
      <patternFill patternType="solid">
        <fgColor theme="7" tint="0.59996337778862885"/>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rgb="FF00206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top/>
      <bottom style="medium">
        <color rgb="FF000000"/>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style="medium">
        <color indexed="64"/>
      </bottom>
      <diagonal/>
    </border>
    <border>
      <left style="medium">
        <color indexed="64"/>
      </left>
      <right/>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theme="1"/>
      </right>
      <top style="thin">
        <color theme="1"/>
      </top>
      <bottom/>
      <diagonal/>
    </border>
    <border>
      <left style="thin">
        <color indexed="64"/>
      </left>
      <right style="thin">
        <color theme="1"/>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style="thin">
        <color indexed="64"/>
      </right>
      <top style="thin">
        <color indexed="64"/>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top style="thin">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indexed="64"/>
      </left>
      <right style="thin">
        <color theme="1"/>
      </right>
      <top style="thin">
        <color indexed="64"/>
      </top>
      <bottom/>
      <diagonal/>
    </border>
    <border>
      <left/>
      <right style="thin">
        <color theme="1"/>
      </right>
      <top style="thin">
        <color theme="1"/>
      </top>
      <bottom style="thin">
        <color theme="1"/>
      </bottom>
      <diagonal/>
    </border>
    <border>
      <left style="thin">
        <color indexed="64"/>
      </left>
      <right style="thin">
        <color theme="1"/>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theme="0"/>
      </right>
      <top style="thin">
        <color theme="0"/>
      </top>
      <bottom/>
      <diagonal/>
    </border>
    <border>
      <left/>
      <right/>
      <top style="thin">
        <color theme="0"/>
      </top>
      <bottom style="thin">
        <color indexed="64"/>
      </bottom>
      <diagonal/>
    </border>
    <border>
      <left style="thin">
        <color theme="1"/>
      </left>
      <right style="thin">
        <color theme="1"/>
      </right>
      <top style="thin">
        <color theme="1"/>
      </top>
      <bottom/>
      <diagonal/>
    </border>
    <border>
      <left/>
      <right/>
      <top/>
      <bottom style="thin">
        <color theme="0"/>
      </bottom>
      <diagonal/>
    </border>
    <border>
      <left style="thin">
        <color theme="0"/>
      </left>
      <right/>
      <top style="thin">
        <color indexed="64"/>
      </top>
      <bottom/>
      <diagonal/>
    </border>
    <border>
      <left style="thin">
        <color indexed="64"/>
      </left>
      <right/>
      <top style="thin">
        <color indexed="64"/>
      </top>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4">
    <xf numFmtId="0" fontId="0" fillId="0" borderId="0"/>
    <xf numFmtId="0" fontId="1" fillId="0" borderId="0"/>
    <xf numFmtId="0" fontId="4" fillId="0" borderId="0" applyNumberFormat="0" applyFill="0" applyBorder="0" applyAlignment="0" applyProtection="0"/>
    <xf numFmtId="0" fontId="36" fillId="0" borderId="0" applyNumberFormat="0" applyFill="0" applyBorder="0" applyAlignment="0" applyProtection="0"/>
  </cellStyleXfs>
  <cellXfs count="363">
    <xf numFmtId="0" fontId="0" fillId="0" borderId="0" xfId="0"/>
    <xf numFmtId="0" fontId="3" fillId="0" borderId="0" xfId="0" applyFont="1"/>
    <xf numFmtId="0" fontId="3" fillId="13" borderId="5" xfId="0" applyFont="1" applyFill="1" applyBorder="1" applyAlignment="1" applyProtection="1">
      <alignment horizontal="left" vertical="center" wrapText="1"/>
      <protection locked="0"/>
    </xf>
    <xf numFmtId="0" fontId="1" fillId="3" borderId="1" xfId="0" applyFont="1" applyFill="1" applyBorder="1" applyAlignment="1" applyProtection="1">
      <alignment horizontal="left" vertical="top" wrapText="1"/>
      <protection locked="0"/>
    </xf>
    <xf numFmtId="0" fontId="1" fillId="13" borderId="1" xfId="0" applyFont="1" applyFill="1" applyBorder="1" applyAlignment="1" applyProtection="1">
      <alignment horizontal="left" vertical="top" wrapText="1"/>
      <protection locked="0"/>
    </xf>
    <xf numFmtId="0" fontId="1" fillId="17" borderId="1"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center" wrapText="1"/>
      <protection locked="0"/>
    </xf>
    <xf numFmtId="0" fontId="3" fillId="17" borderId="18" xfId="0" applyFont="1" applyFill="1" applyBorder="1" applyAlignment="1" applyProtection="1">
      <alignment horizontal="left" vertical="top" wrapText="1"/>
      <protection locked="0"/>
    </xf>
    <xf numFmtId="0" fontId="1" fillId="13" borderId="5" xfId="0" applyFont="1" applyFill="1" applyBorder="1" applyAlignment="1" applyProtection="1">
      <alignment horizontal="left" vertical="center" wrapText="1"/>
      <protection locked="0"/>
    </xf>
    <xf numFmtId="0" fontId="26" fillId="17" borderId="1" xfId="2"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protection locked="0"/>
    </xf>
    <xf numFmtId="0" fontId="3" fillId="17" borderId="1" xfId="0" applyFont="1" applyFill="1" applyBorder="1" applyAlignment="1" applyProtection="1">
      <alignment horizontal="center" vertical="center"/>
      <protection locked="0"/>
    </xf>
    <xf numFmtId="0" fontId="3" fillId="17" borderId="19" xfId="0" applyFont="1" applyFill="1" applyBorder="1" applyAlignment="1" applyProtection="1">
      <alignment horizontal="center" vertical="center" wrapText="1"/>
      <protection locked="0"/>
    </xf>
    <xf numFmtId="0" fontId="26" fillId="17" borderId="1" xfId="2" applyFont="1" applyFill="1" applyBorder="1" applyAlignment="1" applyProtection="1">
      <alignment horizontal="center" vertical="center" wrapText="1"/>
      <protection locked="0"/>
    </xf>
    <xf numFmtId="0" fontId="26" fillId="5" borderId="1" xfId="2" applyFont="1" applyFill="1" applyBorder="1" applyAlignment="1" applyProtection="1">
      <alignment horizontal="left" vertical="center" wrapText="1"/>
    </xf>
    <xf numFmtId="0" fontId="30" fillId="5" borderId="1" xfId="2" applyFont="1" applyFill="1" applyBorder="1" applyAlignment="1" applyProtection="1">
      <alignment horizontal="left" vertical="center" wrapText="1"/>
    </xf>
    <xf numFmtId="0" fontId="26" fillId="5" borderId="1" xfId="2" applyFont="1" applyFill="1" applyBorder="1" applyAlignment="1" applyProtection="1">
      <alignment vertical="center" wrapText="1"/>
    </xf>
    <xf numFmtId="0" fontId="35" fillId="3" borderId="1" xfId="0" applyFont="1" applyFill="1" applyBorder="1" applyAlignment="1" applyProtection="1">
      <alignment horizontal="left" vertical="top" wrapText="1"/>
      <protection locked="0"/>
    </xf>
    <xf numFmtId="0" fontId="35" fillId="17" borderId="1" xfId="0" applyFont="1" applyFill="1" applyBorder="1" applyAlignment="1" applyProtection="1">
      <alignment horizontal="left" vertical="top" wrapText="1"/>
      <protection locked="0"/>
    </xf>
    <xf numFmtId="0" fontId="1" fillId="17" borderId="9" xfId="0" applyFont="1" applyFill="1" applyBorder="1" applyAlignment="1" applyProtection="1">
      <alignment horizontal="left" vertical="top" wrapText="1"/>
      <protection locked="0"/>
    </xf>
    <xf numFmtId="0" fontId="1" fillId="13" borderId="9" xfId="0" applyFont="1" applyFill="1" applyBorder="1" applyAlignment="1" applyProtection="1">
      <alignment horizontal="left" vertical="top" wrapText="1"/>
      <protection locked="0"/>
    </xf>
    <xf numFmtId="0" fontId="3" fillId="3" borderId="1" xfId="0" applyFont="1" applyFill="1" applyBorder="1" applyAlignment="1" applyProtection="1">
      <alignment horizontal="left" vertical="center"/>
      <protection locked="0"/>
    </xf>
    <xf numFmtId="0" fontId="3" fillId="17" borderId="39" xfId="0" applyFont="1" applyFill="1" applyBorder="1" applyAlignment="1" applyProtection="1">
      <alignment horizontal="left" vertical="top" wrapText="1"/>
      <protection locked="0"/>
    </xf>
    <xf numFmtId="0" fontId="1" fillId="13" borderId="0" xfId="0" applyFont="1" applyFill="1" applyAlignment="1" applyProtection="1">
      <alignment horizontal="left" vertical="center" wrapText="1"/>
      <protection locked="0"/>
    </xf>
    <xf numFmtId="0" fontId="13" fillId="17" borderId="1" xfId="2" applyFont="1" applyFill="1" applyBorder="1" applyAlignment="1" applyProtection="1">
      <alignment horizontal="center" vertical="center" wrapText="1"/>
      <protection locked="0"/>
    </xf>
    <xf numFmtId="0" fontId="13" fillId="17" borderId="1" xfId="2" applyFont="1" applyFill="1" applyBorder="1" applyAlignment="1" applyProtection="1">
      <alignment horizontal="left" vertical="center" wrapText="1"/>
      <protection locked="0"/>
    </xf>
    <xf numFmtId="0" fontId="3" fillId="17" borderId="44" xfId="0" applyFont="1" applyFill="1" applyBorder="1" applyAlignment="1" applyProtection="1">
      <alignment horizontal="left" vertical="top" wrapText="1"/>
      <protection locked="0"/>
    </xf>
    <xf numFmtId="0" fontId="3" fillId="17" borderId="48" xfId="0" applyFont="1" applyFill="1" applyBorder="1" applyAlignment="1" applyProtection="1">
      <alignment horizontal="left" vertical="top" wrapText="1"/>
      <protection locked="0"/>
    </xf>
    <xf numFmtId="0" fontId="3" fillId="17" borderId="49" xfId="0" applyFont="1" applyFill="1" applyBorder="1" applyAlignment="1" applyProtection="1">
      <alignment horizontal="left" vertical="top" wrapText="1"/>
      <protection locked="0"/>
    </xf>
    <xf numFmtId="0" fontId="3" fillId="17" borderId="1" xfId="0" applyFont="1" applyFill="1" applyBorder="1" applyAlignment="1" applyProtection="1">
      <alignment horizontal="left" vertical="center" wrapText="1"/>
      <protection locked="0"/>
    </xf>
    <xf numFmtId="0" fontId="21" fillId="0" borderId="0" xfId="0" applyFont="1" applyAlignment="1" applyProtection="1">
      <alignment vertical="center" wrapText="1"/>
    </xf>
    <xf numFmtId="0" fontId="3" fillId="0" borderId="0" xfId="0" applyFont="1" applyAlignment="1" applyProtection="1">
      <alignment wrapText="1"/>
    </xf>
    <xf numFmtId="0" fontId="23" fillId="15" borderId="24" xfId="0" applyFont="1" applyFill="1" applyBorder="1" applyAlignment="1" applyProtection="1">
      <alignment horizontal="center" vertical="center" wrapText="1"/>
    </xf>
    <xf numFmtId="0" fontId="1" fillId="0" borderId="0" xfId="0" applyFont="1" applyProtection="1"/>
    <xf numFmtId="0" fontId="3" fillId="0" borderId="0" xfId="0" applyFont="1" applyProtection="1"/>
    <xf numFmtId="0" fontId="1" fillId="5" borderId="1" xfId="1" applyFill="1" applyBorder="1" applyAlignment="1" applyProtection="1">
      <alignment vertical="center" wrapText="1"/>
    </xf>
    <xf numFmtId="0" fontId="20" fillId="18" borderId="1" xfId="1" applyFont="1" applyFill="1" applyBorder="1" applyAlignment="1" applyProtection="1">
      <alignment horizontal="left" vertical="center" wrapText="1"/>
    </xf>
    <xf numFmtId="0" fontId="60" fillId="15" borderId="28" xfId="0" applyFont="1" applyFill="1" applyBorder="1" applyAlignment="1" applyProtection="1">
      <alignment horizontal="center" vertical="center" wrapText="1"/>
    </xf>
    <xf numFmtId="0" fontId="1" fillId="5" borderId="9" xfId="1" applyFill="1" applyBorder="1" applyAlignment="1" applyProtection="1">
      <alignment vertical="center" wrapText="1"/>
    </xf>
    <xf numFmtId="0" fontId="18" fillId="0" borderId="0" xfId="0" applyFont="1" applyAlignment="1" applyProtection="1">
      <alignment horizontal="left" vertical="center" wrapText="1"/>
    </xf>
    <xf numFmtId="0" fontId="1" fillId="0" borderId="0" xfId="1" applyAlignment="1" applyProtection="1">
      <alignment vertical="center" wrapText="1"/>
    </xf>
    <xf numFmtId="0" fontId="60" fillId="15" borderId="24" xfId="0" applyFont="1" applyFill="1" applyBorder="1" applyAlignment="1" applyProtection="1">
      <alignment horizontal="center" vertical="center" wrapText="1"/>
    </xf>
    <xf numFmtId="0" fontId="3" fillId="0" borderId="0" xfId="0" applyFont="1" applyAlignment="1" applyProtection="1">
      <alignment vertical="center" wrapText="1"/>
    </xf>
    <xf numFmtId="0" fontId="15" fillId="0" borderId="0" xfId="0" applyFont="1" applyAlignment="1" applyProtection="1">
      <alignment vertical="center" wrapText="1"/>
    </xf>
    <xf numFmtId="0" fontId="16" fillId="0" borderId="0" xfId="0" applyFont="1" applyAlignment="1" applyProtection="1">
      <alignment vertical="center" wrapText="1"/>
    </xf>
    <xf numFmtId="0" fontId="23" fillId="15" borderId="24" xfId="0" applyFont="1" applyFill="1" applyBorder="1" applyAlignment="1" applyProtection="1">
      <alignment horizontal="left" vertical="center" wrapText="1"/>
    </xf>
    <xf numFmtId="0" fontId="0" fillId="0" borderId="0" xfId="0" applyProtection="1"/>
    <xf numFmtId="0" fontId="60" fillId="23" borderId="0" xfId="0" applyFont="1" applyFill="1" applyAlignment="1" applyProtection="1">
      <alignment vertical="center"/>
    </xf>
    <xf numFmtId="0" fontId="60" fillId="23" borderId="0" xfId="0" applyFont="1" applyFill="1" applyAlignment="1" applyProtection="1">
      <alignment vertical="center" wrapText="1"/>
    </xf>
    <xf numFmtId="0" fontId="14" fillId="15" borderId="24" xfId="0" applyFont="1" applyFill="1" applyBorder="1" applyAlignment="1" applyProtection="1">
      <alignment horizontal="left" vertical="center" wrapText="1"/>
    </xf>
    <xf numFmtId="0" fontId="86" fillId="23" borderId="1" xfId="0" applyFont="1" applyFill="1" applyBorder="1" applyAlignment="1" applyProtection="1">
      <alignment horizontal="left" vertical="center" wrapText="1"/>
    </xf>
    <xf numFmtId="0" fontId="17" fillId="19" borderId="1" xfId="0" applyFont="1" applyFill="1" applyBorder="1" applyAlignment="1" applyProtection="1">
      <alignment horizontal="left" vertical="center" wrapText="1"/>
    </xf>
    <xf numFmtId="0" fontId="17" fillId="19" borderId="1" xfId="0" applyFont="1" applyFill="1" applyBorder="1" applyAlignment="1" applyProtection="1">
      <alignment horizontal="left" vertical="center"/>
    </xf>
    <xf numFmtId="0" fontId="8" fillId="0" borderId="34" xfId="0" applyFont="1" applyBorder="1" applyAlignment="1" applyProtection="1">
      <alignment horizontal="center" vertical="center"/>
    </xf>
    <xf numFmtId="0" fontId="14" fillId="0" borderId="0" xfId="0" applyFont="1" applyAlignment="1" applyProtection="1">
      <alignment horizontal="left" vertical="center" wrapText="1"/>
    </xf>
    <xf numFmtId="0" fontId="14" fillId="0" borderId="0" xfId="0" applyFont="1" applyAlignment="1" applyProtection="1">
      <alignment horizontal="left" vertical="center"/>
    </xf>
    <xf numFmtId="0" fontId="14" fillId="15" borderId="0" xfId="0" applyFont="1" applyFill="1" applyAlignment="1" applyProtection="1">
      <alignment horizontal="left" vertical="center" wrapText="1"/>
    </xf>
    <xf numFmtId="0" fontId="14" fillId="15" borderId="27" xfId="0" applyFont="1" applyFill="1" applyBorder="1" applyAlignment="1" applyProtection="1">
      <alignment horizontal="left" vertical="center" wrapText="1"/>
    </xf>
    <xf numFmtId="0" fontId="18" fillId="0" borderId="0" xfId="0" applyFont="1" applyAlignment="1" applyProtection="1">
      <alignment vertical="center" wrapText="1"/>
    </xf>
    <xf numFmtId="0" fontId="33" fillId="0" borderId="0" xfId="0" applyFont="1" applyAlignment="1" applyProtection="1">
      <alignment horizontal="center" vertical="center" wrapText="1"/>
    </xf>
    <xf numFmtId="0" fontId="2" fillId="0" borderId="0" xfId="0" applyFont="1" applyAlignment="1" applyProtection="1">
      <alignment horizontal="left" vertical="top" wrapText="1"/>
    </xf>
    <xf numFmtId="0" fontId="3" fillId="2" borderId="0" xfId="0" applyFont="1" applyFill="1" applyAlignment="1" applyProtection="1">
      <alignment horizontal="center" vertical="top"/>
    </xf>
    <xf numFmtId="0" fontId="3" fillId="0" borderId="12" xfId="0" applyFont="1" applyBorder="1" applyAlignment="1" applyProtection="1">
      <alignment wrapText="1"/>
    </xf>
    <xf numFmtId="0" fontId="3" fillId="2" borderId="0" xfId="0" applyFont="1" applyFill="1" applyProtection="1"/>
    <xf numFmtId="0" fontId="2" fillId="2" borderId="0" xfId="0" applyFont="1" applyFill="1" applyAlignment="1" applyProtection="1">
      <alignment horizontal="center" vertical="center"/>
    </xf>
    <xf numFmtId="0" fontId="24" fillId="15" borderId="24" xfId="0" applyFont="1" applyFill="1" applyBorder="1" applyAlignment="1" applyProtection="1">
      <alignment horizontal="left" vertical="center" wrapText="1"/>
    </xf>
    <xf numFmtId="0" fontId="22" fillId="0" borderId="0" xfId="0" applyFont="1" applyAlignment="1" applyProtection="1">
      <alignment vertical="center"/>
    </xf>
    <xf numFmtId="0" fontId="3" fillId="0" borderId="0" xfId="0" applyFont="1" applyAlignment="1" applyProtection="1">
      <alignment horizontal="center"/>
    </xf>
    <xf numFmtId="0" fontId="9" fillId="14" borderId="1" xfId="0" applyFont="1" applyFill="1" applyBorder="1" applyAlignment="1" applyProtection="1">
      <alignment horizontal="center" vertical="center"/>
    </xf>
    <xf numFmtId="0" fontId="9" fillId="14" borderId="1" xfId="0" applyFont="1" applyFill="1" applyBorder="1" applyAlignment="1" applyProtection="1">
      <alignment horizontal="left" vertical="center" wrapText="1"/>
    </xf>
    <xf numFmtId="0" fontId="25" fillId="14" borderId="1" xfId="0" applyFont="1" applyFill="1" applyBorder="1" applyAlignment="1" applyProtection="1">
      <alignment horizontal="left" vertical="center" wrapText="1"/>
    </xf>
    <xf numFmtId="0" fontId="2" fillId="10" borderId="1" xfId="0" applyFont="1" applyFill="1" applyBorder="1" applyAlignment="1" applyProtection="1">
      <alignment horizontal="center" vertical="top" wrapText="1"/>
    </xf>
    <xf numFmtId="0" fontId="1" fillId="12" borderId="1" xfId="0" applyFont="1" applyFill="1" applyBorder="1" applyAlignment="1" applyProtection="1">
      <alignment horizontal="center" vertical="top" wrapText="1"/>
    </xf>
    <xf numFmtId="0" fontId="1" fillId="12" borderId="1" xfId="0" applyFont="1" applyFill="1" applyBorder="1" applyAlignment="1" applyProtection="1">
      <alignment vertical="center" wrapText="1"/>
    </xf>
    <xf numFmtId="0" fontId="1" fillId="12" borderId="1" xfId="0" applyFont="1" applyFill="1" applyBorder="1" applyProtection="1"/>
    <xf numFmtId="0" fontId="2" fillId="9" borderId="1" xfId="0" applyFont="1" applyFill="1" applyBorder="1" applyAlignment="1" applyProtection="1">
      <alignment horizontal="center" vertical="top" wrapText="1"/>
    </xf>
    <xf numFmtId="0" fontId="2" fillId="11" borderId="1" xfId="0" applyFont="1" applyFill="1" applyBorder="1" applyAlignment="1" applyProtection="1">
      <alignment horizontal="center" vertical="top" wrapText="1"/>
    </xf>
    <xf numFmtId="0" fontId="2" fillId="8" borderId="20" xfId="0" applyFont="1" applyFill="1" applyBorder="1" applyAlignment="1" applyProtection="1">
      <alignment horizontal="center" vertical="top" wrapText="1"/>
    </xf>
    <xf numFmtId="0" fontId="1" fillId="12" borderId="9" xfId="0" applyFont="1" applyFill="1" applyBorder="1" applyAlignment="1" applyProtection="1">
      <alignment horizontal="center" vertical="top" wrapText="1"/>
    </xf>
    <xf numFmtId="0" fontId="1" fillId="12" borderId="9" xfId="0" applyFont="1" applyFill="1" applyBorder="1" applyProtection="1"/>
    <xf numFmtId="0" fontId="3" fillId="2" borderId="1" xfId="0" applyFont="1" applyFill="1" applyBorder="1" applyAlignment="1" applyProtection="1">
      <alignment horizontal="center" vertical="center"/>
    </xf>
    <xf numFmtId="0" fontId="1" fillId="12" borderId="1" xfId="0" applyFont="1" applyFill="1" applyBorder="1" applyAlignment="1" applyProtection="1">
      <alignment horizontal="center"/>
    </xf>
    <xf numFmtId="0" fontId="1" fillId="12" borderId="10" xfId="0" applyFont="1" applyFill="1" applyBorder="1" applyProtection="1"/>
    <xf numFmtId="0" fontId="1" fillId="12" borderId="6" xfId="0" applyFont="1" applyFill="1" applyBorder="1" applyProtection="1"/>
    <xf numFmtId="0" fontId="25" fillId="14" borderId="1" xfId="0" applyFont="1" applyFill="1" applyBorder="1" applyAlignment="1" applyProtection="1">
      <alignment vertical="center" wrapText="1"/>
    </xf>
    <xf numFmtId="0" fontId="3" fillId="0" borderId="0" xfId="0" applyFont="1" applyAlignment="1" applyProtection="1">
      <alignment vertical="center"/>
    </xf>
    <xf numFmtId="0" fontId="1" fillId="12" borderId="1" xfId="0" applyFont="1" applyFill="1" applyBorder="1" applyAlignment="1" applyProtection="1">
      <alignment horizontal="center" vertical="center"/>
    </xf>
    <xf numFmtId="0" fontId="1" fillId="12" borderId="1" xfId="0" applyFont="1" applyFill="1" applyBorder="1" applyAlignment="1" applyProtection="1">
      <alignment horizontal="left" vertical="center" wrapText="1"/>
    </xf>
    <xf numFmtId="0" fontId="1" fillId="12" borderId="1" xfId="0" applyFont="1" applyFill="1" applyBorder="1" applyAlignment="1" applyProtection="1">
      <alignment horizontal="left" vertical="top" wrapText="1"/>
    </xf>
    <xf numFmtId="0" fontId="9" fillId="14" borderId="1" xfId="0" applyFont="1" applyFill="1" applyBorder="1" applyAlignment="1" applyProtection="1">
      <alignment vertical="center" wrapText="1"/>
    </xf>
    <xf numFmtId="0" fontId="26" fillId="14" borderId="1" xfId="0" quotePrefix="1" applyFont="1" applyFill="1" applyBorder="1" applyAlignment="1" applyProtection="1">
      <alignment horizontal="left" vertical="center" wrapText="1"/>
    </xf>
    <xf numFmtId="0" fontId="39" fillId="14" borderId="1" xfId="0" applyFont="1" applyFill="1" applyBorder="1" applyAlignment="1" applyProtection="1">
      <alignment vertical="top" wrapText="1"/>
    </xf>
    <xf numFmtId="0" fontId="9" fillId="4" borderId="1" xfId="0" applyFont="1" applyFill="1" applyBorder="1" applyAlignment="1" applyProtection="1">
      <alignment vertical="center" wrapText="1"/>
    </xf>
    <xf numFmtId="0" fontId="3" fillId="0" borderId="0" xfId="0" applyFont="1" applyAlignment="1" applyProtection="1">
      <alignment horizontal="right" vertical="center"/>
    </xf>
    <xf numFmtId="0" fontId="3" fillId="0" borderId="0" xfId="0" applyFont="1" applyAlignment="1" applyProtection="1">
      <alignment horizontal="left" vertical="center"/>
    </xf>
    <xf numFmtId="0" fontId="27" fillId="14" borderId="1" xfId="0" applyFont="1" applyFill="1" applyBorder="1" applyAlignment="1" applyProtection="1">
      <alignment horizontal="left" vertical="center" wrapText="1"/>
    </xf>
    <xf numFmtId="0" fontId="1" fillId="5" borderId="1" xfId="0" applyFont="1" applyFill="1" applyBorder="1" applyAlignment="1" applyProtection="1">
      <alignment horizontal="left" vertical="center" wrapText="1"/>
    </xf>
    <xf numFmtId="0" fontId="1" fillId="5" borderId="1" xfId="0" applyFont="1" applyFill="1" applyBorder="1" applyAlignment="1" applyProtection="1">
      <alignment horizontal="left" vertical="top" wrapText="1"/>
    </xf>
    <xf numFmtId="0" fontId="9" fillId="20" borderId="1" xfId="0" applyFont="1" applyFill="1" applyBorder="1" applyAlignment="1" applyProtection="1">
      <alignment horizontal="left" vertical="center" wrapText="1"/>
    </xf>
    <xf numFmtId="0" fontId="5" fillId="5" borderId="1" xfId="0" applyFont="1" applyFill="1" applyBorder="1" applyAlignment="1" applyProtection="1">
      <alignment horizontal="left" vertical="center" wrapText="1"/>
    </xf>
    <xf numFmtId="0" fontId="1" fillId="5" borderId="1" xfId="0" applyFont="1" applyFill="1" applyBorder="1" applyAlignment="1" applyProtection="1">
      <alignment horizontal="center" vertical="center" wrapText="1"/>
    </xf>
    <xf numFmtId="0" fontId="26" fillId="14" borderId="1" xfId="0" applyFont="1" applyFill="1" applyBorder="1" applyAlignment="1" applyProtection="1">
      <alignment horizontal="left" vertical="center" wrapText="1"/>
    </xf>
    <xf numFmtId="0" fontId="2" fillId="0" borderId="0" xfId="0" applyFont="1" applyAlignment="1" applyProtection="1">
      <alignment horizontal="center" vertical="top"/>
    </xf>
    <xf numFmtId="0" fontId="7" fillId="0" borderId="0" xfId="0" applyFont="1" applyAlignment="1" applyProtection="1">
      <alignment wrapText="1"/>
    </xf>
    <xf numFmtId="0" fontId="2" fillId="0" borderId="21" xfId="0" applyFont="1" applyBorder="1" applyAlignment="1" applyProtection="1">
      <alignment horizontal="left" vertical="center" wrapText="1"/>
    </xf>
    <xf numFmtId="0" fontId="2" fillId="0" borderId="21" xfId="0" applyFont="1" applyBorder="1" applyAlignment="1" applyProtection="1">
      <alignment wrapText="1"/>
    </xf>
    <xf numFmtId="0" fontId="2" fillId="0" borderId="0" xfId="0" applyFont="1" applyAlignment="1" applyProtection="1">
      <alignment horizontal="left" vertical="center" wrapText="1"/>
    </xf>
    <xf numFmtId="0" fontId="2" fillId="0" borderId="0" xfId="0" applyFont="1" applyAlignment="1" applyProtection="1">
      <alignment wrapText="1"/>
    </xf>
    <xf numFmtId="0" fontId="9" fillId="14" borderId="1" xfId="0" applyFont="1" applyFill="1" applyBorder="1" applyAlignment="1" applyProtection="1">
      <alignment horizontal="center" vertical="center" wrapText="1"/>
    </xf>
    <xf numFmtId="0" fontId="9" fillId="0" borderId="0" xfId="0" applyFont="1" applyAlignment="1" applyProtection="1">
      <alignment vertical="center" wrapText="1"/>
    </xf>
    <xf numFmtId="0" fontId="8" fillId="0" borderId="0" xfId="0" applyFont="1" applyAlignment="1" applyProtection="1">
      <alignment horizontal="left" vertical="center"/>
    </xf>
    <xf numFmtId="0" fontId="3" fillId="0" borderId="0" xfId="0" applyFont="1" applyAlignment="1" applyProtection="1">
      <alignment horizontal="left" vertical="top" wrapText="1"/>
    </xf>
    <xf numFmtId="0" fontId="71" fillId="10" borderId="1" xfId="0" applyFont="1" applyFill="1" applyBorder="1" applyAlignment="1" applyProtection="1">
      <alignment horizontal="center" vertical="top" wrapText="1"/>
    </xf>
    <xf numFmtId="0" fontId="71" fillId="9" borderId="1" xfId="0" applyFont="1" applyFill="1" applyBorder="1" applyAlignment="1" applyProtection="1">
      <alignment horizontal="center" vertical="top" wrapText="1"/>
    </xf>
    <xf numFmtId="0" fontId="71" fillId="11" borderId="1" xfId="0" applyFont="1" applyFill="1" applyBorder="1" applyAlignment="1" applyProtection="1">
      <alignment horizontal="center" vertical="top" wrapText="1"/>
    </xf>
    <xf numFmtId="0" fontId="71" fillId="8" borderId="20" xfId="0" applyFont="1" applyFill="1" applyBorder="1" applyAlignment="1" applyProtection="1">
      <alignment horizontal="center" vertical="top" wrapText="1"/>
    </xf>
    <xf numFmtId="0" fontId="72" fillId="2" borderId="1" xfId="0" applyFont="1" applyFill="1" applyBorder="1" applyAlignment="1" applyProtection="1">
      <alignment horizontal="center" vertical="center"/>
    </xf>
    <xf numFmtId="0" fontId="2" fillId="5" borderId="1" xfId="0" applyFont="1" applyFill="1" applyBorder="1" applyAlignment="1" applyProtection="1">
      <alignment horizontal="center" vertical="center" wrapText="1"/>
    </xf>
    <xf numFmtId="0" fontId="1" fillId="5" borderId="0" xfId="0" applyFont="1" applyFill="1" applyAlignment="1" applyProtection="1">
      <alignment horizontal="left" vertical="center"/>
    </xf>
    <xf numFmtId="0" fontId="3" fillId="5" borderId="0" xfId="0" applyFont="1" applyFill="1" applyAlignment="1" applyProtection="1">
      <alignment horizontal="left" vertical="center" wrapText="1"/>
    </xf>
    <xf numFmtId="0" fontId="3" fillId="5" borderId="0" xfId="0" applyFont="1" applyFill="1" applyAlignment="1" applyProtection="1">
      <alignment horizontal="left" vertical="top" wrapText="1"/>
    </xf>
    <xf numFmtId="0" fontId="3" fillId="0" borderId="0" xfId="0" applyFont="1" applyAlignment="1" applyProtection="1">
      <alignment horizontal="left" vertical="center" wrapText="1"/>
    </xf>
    <xf numFmtId="0" fontId="2" fillId="0" borderId="0" xfId="0" applyFont="1" applyAlignment="1" applyProtection="1">
      <alignment vertical="center"/>
    </xf>
    <xf numFmtId="0" fontId="2" fillId="0" borderId="0" xfId="0" applyFont="1" applyAlignment="1" applyProtection="1">
      <alignment horizontal="left" vertical="center"/>
    </xf>
    <xf numFmtId="0" fontId="2" fillId="0" borderId="0" xfId="0" applyFont="1" applyProtection="1"/>
    <xf numFmtId="0" fontId="2" fillId="2" borderId="0" xfId="0" applyFont="1" applyFill="1" applyProtection="1"/>
    <xf numFmtId="0" fontId="24" fillId="0" borderId="0" xfId="0" applyFont="1" applyAlignment="1" applyProtection="1">
      <alignment horizontal="left" vertical="center" wrapText="1"/>
    </xf>
    <xf numFmtId="0" fontId="20" fillId="0" borderId="0" xfId="0" applyFont="1" applyAlignment="1" applyProtection="1">
      <alignment horizontal="left" vertical="center"/>
    </xf>
    <xf numFmtId="0" fontId="2" fillId="2" borderId="0" xfId="0" applyFont="1" applyFill="1" applyAlignment="1" applyProtection="1">
      <alignment vertical="center"/>
    </xf>
    <xf numFmtId="0" fontId="3" fillId="2" borderId="0" xfId="0" applyFont="1" applyFill="1" applyAlignment="1" applyProtection="1">
      <alignment vertical="center"/>
    </xf>
    <xf numFmtId="0" fontId="29" fillId="15" borderId="24" xfId="0" applyFont="1" applyFill="1" applyBorder="1" applyAlignment="1" applyProtection="1">
      <alignment horizontal="left" vertical="center" wrapText="1"/>
    </xf>
    <xf numFmtId="0" fontId="29" fillId="15" borderId="24" xfId="0" applyFont="1" applyFill="1" applyBorder="1" applyAlignment="1" applyProtection="1">
      <alignment horizontal="center" vertical="center" wrapText="1"/>
    </xf>
    <xf numFmtId="0" fontId="2" fillId="0" borderId="0" xfId="0" applyFont="1" applyAlignment="1" applyProtection="1">
      <alignment horizontal="left" vertical="top"/>
    </xf>
    <xf numFmtId="0" fontId="72" fillId="0" borderId="0" xfId="0" applyFont="1" applyAlignment="1" applyProtection="1">
      <alignment horizontal="center" vertical="top" wrapText="1"/>
    </xf>
    <xf numFmtId="0" fontId="3" fillId="0" borderId="0" xfId="0" applyFont="1" applyAlignment="1" applyProtection="1">
      <alignment horizontal="center" vertical="top" wrapText="1"/>
    </xf>
    <xf numFmtId="0" fontId="3" fillId="0" borderId="0" xfId="0" applyFont="1" applyAlignment="1" applyProtection="1">
      <alignment horizontal="left" vertical="top"/>
    </xf>
    <xf numFmtId="0" fontId="9" fillId="5" borderId="1" xfId="0" applyFont="1" applyFill="1" applyBorder="1" applyAlignment="1" applyProtection="1">
      <alignment horizontal="center" vertical="center" wrapText="1"/>
    </xf>
    <xf numFmtId="0" fontId="9" fillId="5" borderId="13" xfId="0" applyFont="1" applyFill="1" applyBorder="1" applyAlignment="1" applyProtection="1">
      <alignment horizontal="left" vertical="center"/>
    </xf>
    <xf numFmtId="0" fontId="9" fillId="5" borderId="0" xfId="0" applyFont="1" applyFill="1" applyAlignment="1" applyProtection="1">
      <alignment horizontal="left" vertical="center" wrapText="1"/>
    </xf>
    <xf numFmtId="0" fontId="2" fillId="5" borderId="0" xfId="0" applyFont="1" applyFill="1" applyAlignment="1" applyProtection="1">
      <alignment horizontal="left" vertical="top" wrapText="1"/>
    </xf>
    <xf numFmtId="0" fontId="3" fillId="5" borderId="0" xfId="0" applyFont="1" applyFill="1" applyProtection="1"/>
    <xf numFmtId="0" fontId="9" fillId="5" borderId="0" xfId="0" applyFont="1" applyFill="1" applyAlignment="1" applyProtection="1">
      <alignment horizontal="left" vertical="center"/>
    </xf>
    <xf numFmtId="0" fontId="9" fillId="14" borderId="7" xfId="0" applyFont="1" applyFill="1" applyBorder="1" applyAlignment="1" applyProtection="1">
      <alignment horizontal="left" vertical="center" wrapText="1"/>
    </xf>
    <xf numFmtId="0" fontId="1" fillId="5" borderId="2" xfId="0" applyFont="1" applyFill="1" applyBorder="1" applyAlignment="1" applyProtection="1">
      <alignment horizontal="left" vertical="center" wrapText="1"/>
    </xf>
    <xf numFmtId="0" fontId="2" fillId="5" borderId="0" xfId="0" applyFont="1" applyFill="1" applyProtection="1"/>
    <xf numFmtId="0" fontId="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2" fillId="0" borderId="0" xfId="0" applyFont="1" applyFill="1" applyAlignment="1" applyProtection="1"/>
    <xf numFmtId="0" fontId="0" fillId="0" borderId="0" xfId="0" applyAlignment="1" applyProtection="1">
      <alignment horizontal="left"/>
    </xf>
    <xf numFmtId="0" fontId="8" fillId="0" borderId="0" xfId="1" applyFont="1" applyProtection="1"/>
    <xf numFmtId="0" fontId="34" fillId="0" borderId="0" xfId="1" applyFont="1" applyProtection="1"/>
    <xf numFmtId="0" fontId="26" fillId="0" borderId="0" xfId="1" applyFont="1" applyProtection="1"/>
    <xf numFmtId="0" fontId="1" fillId="0" borderId="0" xfId="1" applyProtection="1"/>
    <xf numFmtId="0" fontId="8" fillId="0" borderId="0" xfId="1" applyFont="1" applyAlignment="1" applyProtection="1">
      <alignment vertical="center" wrapText="1"/>
    </xf>
    <xf numFmtId="0" fontId="5" fillId="0" borderId="0" xfId="1" applyFont="1" applyAlignment="1" applyProtection="1">
      <alignment horizontal="center" vertical="center" wrapText="1"/>
    </xf>
    <xf numFmtId="0" fontId="8" fillId="0" borderId="0" xfId="1" applyFont="1" applyAlignment="1" applyProtection="1">
      <alignment horizontal="left" vertical="center" wrapText="1"/>
    </xf>
    <xf numFmtId="0" fontId="1" fillId="0" borderId="8"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6" fillId="0" borderId="0" xfId="1" applyFont="1" applyAlignment="1" applyProtection="1">
      <alignment vertical="center" wrapText="1"/>
    </xf>
    <xf numFmtId="0" fontId="13" fillId="0" borderId="0" xfId="1" applyFont="1" applyProtection="1"/>
    <xf numFmtId="0" fontId="11" fillId="0" borderId="0" xfId="1" applyFont="1" applyProtection="1"/>
    <xf numFmtId="0" fontId="13" fillId="0" borderId="0" xfId="0" applyFont="1" applyProtection="1"/>
    <xf numFmtId="0" fontId="26" fillId="5" borderId="1" xfId="1" applyFont="1" applyFill="1" applyBorder="1" applyAlignment="1" applyProtection="1">
      <alignment horizontal="left" vertical="center" wrapText="1"/>
    </xf>
    <xf numFmtId="0" fontId="26" fillId="5" borderId="1" xfId="1" applyFont="1" applyFill="1" applyBorder="1" applyAlignment="1" applyProtection="1">
      <alignment vertical="center" wrapText="1"/>
    </xf>
    <xf numFmtId="0" fontId="26" fillId="5" borderId="9" xfId="1" applyFont="1" applyFill="1" applyBorder="1" applyAlignment="1" applyProtection="1">
      <alignment vertical="center" wrapText="1"/>
    </xf>
    <xf numFmtId="0" fontId="9" fillId="5" borderId="5" xfId="1" applyFont="1" applyFill="1" applyBorder="1" applyAlignment="1" applyProtection="1">
      <alignment horizontal="center" vertical="center" wrapText="1"/>
    </xf>
    <xf numFmtId="0" fontId="26" fillId="5" borderId="1" xfId="1" applyFont="1" applyFill="1" applyBorder="1" applyAlignment="1" applyProtection="1">
      <alignment vertical="center"/>
    </xf>
    <xf numFmtId="0" fontId="41" fillId="21" borderId="1" xfId="0" applyFont="1" applyFill="1" applyBorder="1" applyAlignment="1" applyProtection="1">
      <alignment horizontal="center" vertical="center"/>
    </xf>
    <xf numFmtId="0" fontId="41" fillId="21" borderId="1" xfId="0" applyFont="1" applyFill="1" applyBorder="1" applyAlignment="1" applyProtection="1">
      <alignment horizontal="center" vertical="center" wrapText="1"/>
    </xf>
    <xf numFmtId="0" fontId="0" fillId="0" borderId="0" xfId="0" applyAlignment="1" applyProtection="1">
      <alignment horizontal="center"/>
    </xf>
    <xf numFmtId="0" fontId="1" fillId="0" borderId="1" xfId="0" applyFont="1" applyBorder="1" applyAlignment="1" applyProtection="1">
      <alignment horizontal="center" vertical="center"/>
    </xf>
    <xf numFmtId="0" fontId="1" fillId="0" borderId="1" xfId="0" applyFont="1" applyBorder="1" applyAlignment="1" applyProtection="1">
      <alignment vertical="center"/>
    </xf>
    <xf numFmtId="0" fontId="6" fillId="0" borderId="1" xfId="0" applyFont="1" applyBorder="1" applyAlignment="1" applyProtection="1">
      <alignment horizontal="left" vertical="top" wrapText="1"/>
    </xf>
    <xf numFmtId="0" fontId="45" fillId="2" borderId="1" xfId="0" applyFont="1" applyFill="1" applyBorder="1" applyAlignment="1" applyProtection="1">
      <alignment horizontal="center" vertical="center"/>
    </xf>
    <xf numFmtId="0" fontId="1" fillId="0" borderId="1" xfId="0" applyFont="1" applyBorder="1" applyAlignment="1" applyProtection="1">
      <alignment horizontal="center" vertical="top" wrapText="1"/>
    </xf>
    <xf numFmtId="0" fontId="41" fillId="21" borderId="1" xfId="0" applyFont="1" applyFill="1" applyBorder="1" applyAlignment="1" applyProtection="1">
      <alignment horizontal="left" vertical="center"/>
    </xf>
    <xf numFmtId="0" fontId="41" fillId="21" borderId="1" xfId="0" applyFont="1" applyFill="1" applyBorder="1" applyAlignment="1" applyProtection="1">
      <alignment horizontal="left" vertical="center" wrapText="1"/>
    </xf>
    <xf numFmtId="0" fontId="1" fillId="0" borderId="1" xfId="0" applyFont="1" applyBorder="1" applyProtection="1"/>
    <xf numFmtId="0" fontId="45"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17" borderId="1" xfId="0" applyFont="1" applyFill="1" applyBorder="1" applyProtection="1">
      <protection locked="0"/>
    </xf>
    <xf numFmtId="0" fontId="20" fillId="0" borderId="0" xfId="0" applyFont="1" applyAlignment="1" applyProtection="1">
      <alignment vertical="center"/>
    </xf>
    <xf numFmtId="0" fontId="9" fillId="6" borderId="1" xfId="0" applyFont="1" applyFill="1" applyBorder="1" applyAlignment="1" applyProtection="1">
      <alignment horizontal="left" vertical="center" wrapText="1"/>
    </xf>
    <xf numFmtId="0" fontId="1" fillId="5" borderId="1" xfId="0" applyFont="1" applyFill="1" applyBorder="1" applyAlignment="1" applyProtection="1">
      <alignment horizontal="left" vertical="center"/>
    </xf>
    <xf numFmtId="0" fontId="9" fillId="6" borderId="1" xfId="0" applyFont="1" applyFill="1" applyBorder="1" applyAlignment="1" applyProtection="1">
      <alignment horizontal="center" vertical="center" wrapText="1"/>
    </xf>
    <xf numFmtId="0" fontId="3" fillId="5" borderId="1" xfId="0" applyFont="1" applyFill="1" applyBorder="1" applyAlignment="1" applyProtection="1">
      <alignment horizontal="left" vertical="center" wrapText="1"/>
    </xf>
    <xf numFmtId="0" fontId="3" fillId="5" borderId="1" xfId="0" applyFont="1" applyFill="1" applyBorder="1" applyAlignment="1" applyProtection="1">
      <alignment wrapText="1"/>
    </xf>
    <xf numFmtId="0" fontId="3" fillId="5" borderId="1" xfId="0" applyFont="1" applyFill="1" applyBorder="1" applyAlignment="1" applyProtection="1">
      <alignment horizontal="left" vertical="center"/>
    </xf>
    <xf numFmtId="0" fontId="24" fillId="15" borderId="24" xfId="0" applyFont="1" applyFill="1" applyBorder="1" applyAlignment="1" applyProtection="1">
      <alignment horizontal="center" vertical="center" wrapText="1"/>
    </xf>
    <xf numFmtId="0" fontId="32" fillId="15" borderId="24" xfId="0" applyFont="1" applyFill="1" applyBorder="1" applyAlignment="1" applyProtection="1">
      <alignment horizontal="left" vertical="center" wrapText="1"/>
    </xf>
    <xf numFmtId="0" fontId="32" fillId="16" borderId="0" xfId="0" applyFont="1" applyFill="1" applyAlignment="1" applyProtection="1">
      <alignment horizontal="left" vertical="center" wrapText="1"/>
    </xf>
    <xf numFmtId="0" fontId="13" fillId="5" borderId="1" xfId="1" applyFont="1" applyFill="1" applyBorder="1" applyAlignment="1" applyProtection="1">
      <alignment horizontal="center" vertical="center" wrapText="1"/>
    </xf>
    <xf numFmtId="0" fontId="3" fillId="12" borderId="1" xfId="0" applyFont="1" applyFill="1" applyBorder="1" applyAlignment="1" applyProtection="1">
      <alignment horizontal="left" vertical="center" wrapText="1"/>
    </xf>
    <xf numFmtId="0" fontId="3" fillId="5" borderId="1" xfId="0" applyFont="1" applyFill="1" applyBorder="1" applyAlignment="1" applyProtection="1">
      <alignment horizontal="center" vertical="center" wrapText="1"/>
    </xf>
    <xf numFmtId="0" fontId="13" fillId="5" borderId="6" xfId="1" applyFont="1" applyFill="1" applyBorder="1" applyAlignment="1" applyProtection="1">
      <alignment horizontal="left" vertical="center" wrapText="1"/>
    </xf>
    <xf numFmtId="0" fontId="13" fillId="5" borderId="1" xfId="1" applyFont="1" applyFill="1" applyBorder="1" applyAlignment="1" applyProtection="1">
      <alignment horizontal="left" vertical="center" wrapText="1"/>
    </xf>
    <xf numFmtId="0" fontId="2" fillId="0" borderId="0" xfId="0" applyFont="1" applyFill="1" applyBorder="1" applyAlignment="1" applyProtection="1">
      <alignment horizontal="left" vertical="center" wrapText="1"/>
    </xf>
    <xf numFmtId="0" fontId="2" fillId="4" borderId="0" xfId="0" applyFont="1" applyFill="1" applyAlignment="1" applyProtection="1">
      <alignment horizontal="left" vertical="center" wrapText="1"/>
    </xf>
    <xf numFmtId="0" fontId="2" fillId="4" borderId="0" xfId="0" applyFont="1" applyFill="1" applyAlignment="1" applyProtection="1">
      <alignment wrapText="1"/>
    </xf>
    <xf numFmtId="0" fontId="2" fillId="4" borderId="0" xfId="0" applyFont="1" applyFill="1" applyAlignment="1" applyProtection="1">
      <alignment horizontal="left" vertical="center"/>
    </xf>
    <xf numFmtId="0" fontId="23" fillId="15" borderId="42" xfId="0" applyFont="1" applyFill="1" applyBorder="1" applyAlignment="1" applyProtection="1">
      <alignment horizontal="center" vertical="center" wrapText="1"/>
    </xf>
    <xf numFmtId="0" fontId="23" fillId="15" borderId="42" xfId="0" applyFont="1" applyFill="1" applyBorder="1" applyAlignment="1" applyProtection="1">
      <alignment horizontal="left" vertical="center" wrapText="1"/>
    </xf>
    <xf numFmtId="0" fontId="23" fillId="15" borderId="24" xfId="0" applyFont="1" applyFill="1" applyBorder="1" applyAlignment="1" applyProtection="1">
      <alignment horizontal="left" vertical="top" wrapText="1"/>
    </xf>
    <xf numFmtId="0" fontId="9" fillId="4" borderId="5"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1" fillId="5" borderId="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xf>
    <xf numFmtId="0" fontId="1" fillId="17" borderId="5" xfId="0" applyFont="1" applyFill="1" applyBorder="1" applyAlignment="1" applyProtection="1">
      <alignment horizontal="left" vertical="center" wrapText="1"/>
      <protection locked="0"/>
    </xf>
    <xf numFmtId="0" fontId="1" fillId="17" borderId="1" xfId="0" applyFont="1" applyFill="1" applyBorder="1" applyAlignment="1" applyProtection="1">
      <alignment horizontal="left" vertical="center" wrapText="1"/>
      <protection locked="0"/>
    </xf>
    <xf numFmtId="0" fontId="1" fillId="17" borderId="9" xfId="0" applyFont="1" applyFill="1" applyBorder="1" applyAlignment="1" applyProtection="1">
      <alignment horizontal="left" vertical="center" wrapText="1"/>
      <protection locked="0"/>
    </xf>
    <xf numFmtId="0" fontId="1" fillId="17" borderId="47" xfId="0" applyFont="1" applyFill="1" applyBorder="1" applyAlignment="1" applyProtection="1">
      <alignment horizontal="left" vertical="center" wrapText="1"/>
      <protection locked="0"/>
    </xf>
    <xf numFmtId="0" fontId="1" fillId="17" borderId="2" xfId="0" applyFont="1" applyFill="1" applyBorder="1" applyAlignment="1" applyProtection="1">
      <alignment horizontal="left" vertical="center" wrapText="1"/>
      <protection locked="0"/>
    </xf>
    <xf numFmtId="0" fontId="1" fillId="17" borderId="1" xfId="0" applyFont="1" applyFill="1" applyBorder="1" applyAlignment="1" applyProtection="1">
      <alignment horizontal="left" vertical="center"/>
      <protection locked="0"/>
    </xf>
    <xf numFmtId="0" fontId="0" fillId="17" borderId="2" xfId="0" applyFill="1" applyBorder="1" applyProtection="1">
      <protection locked="0"/>
    </xf>
    <xf numFmtId="0" fontId="0" fillId="17" borderId="1" xfId="0" applyFill="1" applyBorder="1" applyProtection="1">
      <protection locked="0"/>
    </xf>
    <xf numFmtId="0" fontId="46" fillId="0" borderId="1" xfId="0" applyFont="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6" fillId="0" borderId="1" xfId="0" applyFont="1" applyBorder="1" applyAlignment="1" applyProtection="1">
      <alignment horizontal="left" vertical="top" wrapText="1"/>
    </xf>
    <xf numFmtId="0" fontId="45" fillId="2" borderId="1" xfId="0" applyFont="1" applyFill="1" applyBorder="1" applyAlignment="1" applyProtection="1">
      <alignment horizontal="center" vertical="top" wrapText="1"/>
    </xf>
    <xf numFmtId="0" fontId="41" fillId="21" borderId="9" xfId="0" applyFont="1" applyFill="1" applyBorder="1" applyAlignment="1" applyProtection="1">
      <alignment horizontal="center" vertical="center"/>
    </xf>
    <xf numFmtId="0" fontId="41" fillId="21" borderId="9" xfId="0" applyFont="1" applyFill="1" applyBorder="1" applyAlignment="1" applyProtection="1">
      <alignment horizontal="center" vertical="center" wrapText="1"/>
    </xf>
    <xf numFmtId="0" fontId="3" fillId="0" borderId="1" xfId="0" applyFont="1" applyBorder="1" applyAlignment="1" applyProtection="1">
      <alignment horizontal="center" vertical="center"/>
    </xf>
    <xf numFmtId="0" fontId="3" fillId="0" borderId="1" xfId="0" applyFont="1" applyBorder="1" applyProtection="1"/>
    <xf numFmtId="0" fontId="1" fillId="17" borderId="1" xfId="0" applyFont="1" applyFill="1" applyBorder="1" applyAlignment="1" applyProtection="1">
      <alignment horizontal="center"/>
      <protection locked="0"/>
    </xf>
    <xf numFmtId="0" fontId="0" fillId="17" borderId="1" xfId="0" applyFill="1" applyBorder="1" applyAlignment="1" applyProtection="1">
      <alignment horizontal="center"/>
      <protection locked="0"/>
    </xf>
    <xf numFmtId="0" fontId="1" fillId="0" borderId="1" xfId="0" applyFont="1" applyBorder="1" applyAlignment="1" applyProtection="1">
      <alignment horizontal="left" vertical="center"/>
    </xf>
    <xf numFmtId="0" fontId="45" fillId="2" borderId="1" xfId="0" applyFont="1" applyFill="1" applyBorder="1" applyAlignment="1" applyProtection="1">
      <alignment horizontal="left" vertical="top" wrapText="1"/>
    </xf>
    <xf numFmtId="0" fontId="0" fillId="0" borderId="7" xfId="0" applyBorder="1" applyProtection="1"/>
    <xf numFmtId="0" fontId="0" fillId="0" borderId="0" xfId="0" applyBorder="1" applyProtection="1"/>
    <xf numFmtId="0" fontId="0" fillId="0" borderId="1" xfId="0" applyBorder="1" applyProtection="1"/>
    <xf numFmtId="0" fontId="45" fillId="0" borderId="1" xfId="0" applyFont="1" applyBorder="1" applyAlignment="1" applyProtection="1">
      <alignment horizontal="center" vertical="top" wrapText="1"/>
    </xf>
    <xf numFmtId="0" fontId="1" fillId="0" borderId="1" xfId="0" applyFont="1" applyBorder="1" applyAlignment="1" applyProtection="1">
      <alignment vertical="center" wrapText="1"/>
    </xf>
    <xf numFmtId="0" fontId="46" fillId="0" borderId="9" xfId="0" applyFont="1" applyBorder="1" applyAlignment="1" applyProtection="1">
      <alignment horizontal="left" vertical="top" wrapText="1"/>
    </xf>
    <xf numFmtId="0" fontId="1" fillId="22" borderId="1" xfId="0" applyFont="1" applyFill="1" applyBorder="1" applyAlignment="1" applyProtection="1">
      <alignment horizontal="center" vertical="center"/>
    </xf>
    <xf numFmtId="0" fontId="1" fillId="22" borderId="1" xfId="0" applyFont="1" applyFill="1" applyBorder="1" applyAlignment="1" applyProtection="1">
      <alignment horizontal="left" vertical="center"/>
    </xf>
    <xf numFmtId="0" fontId="45" fillId="22" borderId="1" xfId="0" applyFont="1" applyFill="1" applyBorder="1" applyAlignment="1" applyProtection="1">
      <alignment horizontal="center" vertical="center" wrapText="1"/>
    </xf>
    <xf numFmtId="0" fontId="46" fillId="0" borderId="9" xfId="0" applyFont="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6" fillId="0" borderId="1" xfId="0" applyFont="1" applyBorder="1" applyAlignment="1" applyProtection="1">
      <alignment horizontal="left" vertical="center" wrapText="1"/>
    </xf>
    <xf numFmtId="0" fontId="36" fillId="5" borderId="1" xfId="3" applyFill="1" applyBorder="1" applyAlignment="1" applyProtection="1">
      <alignment vertical="center" wrapText="1"/>
      <protection locked="0"/>
    </xf>
    <xf numFmtId="0" fontId="4" fillId="5" borderId="1" xfId="3" applyFont="1" applyFill="1" applyBorder="1" applyAlignment="1" applyProtection="1">
      <alignment vertical="center" wrapText="1"/>
      <protection locked="0"/>
    </xf>
    <xf numFmtId="0" fontId="84" fillId="6" borderId="1" xfId="3" applyFont="1" applyFill="1" applyBorder="1" applyAlignment="1" applyProtection="1">
      <alignment horizontal="center" vertical="center"/>
      <protection locked="0"/>
    </xf>
    <xf numFmtId="0" fontId="1" fillId="5" borderId="1" xfId="1" applyFill="1" applyBorder="1" applyAlignment="1" applyProtection="1">
      <alignment vertical="center" wrapText="1"/>
      <protection locked="0"/>
    </xf>
    <xf numFmtId="0" fontId="1" fillId="5" borderId="9" xfId="1" applyFill="1" applyBorder="1" applyAlignment="1" applyProtection="1">
      <alignment vertical="center" wrapText="1"/>
      <protection locked="0"/>
    </xf>
    <xf numFmtId="0" fontId="80" fillId="5" borderId="41" xfId="1" applyFont="1" applyFill="1" applyBorder="1" applyAlignment="1" applyProtection="1">
      <alignment vertical="center" wrapText="1"/>
      <protection locked="0"/>
    </xf>
    <xf numFmtId="0" fontId="1" fillId="5" borderId="1" xfId="1" applyFill="1" applyBorder="1" applyAlignment="1" applyProtection="1">
      <alignment horizontal="left" vertical="center" wrapText="1"/>
      <protection locked="0"/>
    </xf>
    <xf numFmtId="0" fontId="78" fillId="6" borderId="0" xfId="3" applyFont="1" applyFill="1" applyAlignment="1" applyProtection="1">
      <alignment horizontal="center" vertical="center"/>
      <protection locked="0"/>
    </xf>
    <xf numFmtId="0" fontId="8" fillId="4" borderId="17" xfId="0" applyFont="1" applyFill="1" applyBorder="1" applyAlignment="1" applyProtection="1">
      <alignment horizontal="center" vertical="center" wrapText="1"/>
      <protection locked="0"/>
    </xf>
    <xf numFmtId="0" fontId="8" fillId="4" borderId="0" xfId="0" applyFont="1" applyFill="1" applyAlignment="1" applyProtection="1">
      <alignment horizontal="center" vertical="center"/>
      <protection locked="0"/>
    </xf>
    <xf numFmtId="0" fontId="8" fillId="4" borderId="2" xfId="0" applyFont="1" applyFill="1" applyBorder="1" applyAlignment="1" applyProtection="1">
      <alignment horizontal="center" vertical="center" wrapText="1"/>
      <protection locked="0"/>
    </xf>
    <xf numFmtId="0" fontId="8" fillId="4" borderId="5" xfId="0" applyFont="1" applyFill="1" applyBorder="1" applyAlignment="1" applyProtection="1">
      <alignment horizontal="center" vertical="center" wrapText="1"/>
      <protection locked="0"/>
    </xf>
    <xf numFmtId="0" fontId="82" fillId="12" borderId="54" xfId="3" applyFont="1" applyFill="1" applyBorder="1" applyAlignment="1" applyProtection="1">
      <alignment horizontal="center" vertical="center" wrapText="1"/>
      <protection locked="0"/>
    </xf>
    <xf numFmtId="0" fontId="82" fillId="12" borderId="55" xfId="3" applyFont="1" applyFill="1" applyBorder="1" applyAlignment="1" applyProtection="1">
      <alignment horizontal="center" vertical="center" wrapText="1"/>
      <protection locked="0"/>
    </xf>
    <xf numFmtId="0" fontId="60" fillId="15" borderId="46" xfId="0" applyFont="1" applyFill="1" applyBorder="1" applyAlignment="1" applyProtection="1">
      <alignment horizontal="center" vertical="center" wrapText="1"/>
    </xf>
    <xf numFmtId="0" fontId="60" fillId="15" borderId="32" xfId="0" applyFont="1" applyFill="1" applyBorder="1" applyAlignment="1" applyProtection="1">
      <alignment horizontal="center" vertical="center" wrapText="1"/>
    </xf>
    <xf numFmtId="0" fontId="15" fillId="18" borderId="17" xfId="0" applyFont="1" applyFill="1" applyBorder="1" applyAlignment="1" applyProtection="1">
      <alignment horizontal="left" vertical="center"/>
    </xf>
    <xf numFmtId="0" fontId="15" fillId="18" borderId="0" xfId="0" applyFont="1" applyFill="1" applyAlignment="1" applyProtection="1">
      <alignment horizontal="left" vertical="center"/>
    </xf>
    <xf numFmtId="0" fontId="20" fillId="18" borderId="17" xfId="0" applyFont="1" applyFill="1" applyBorder="1" applyAlignment="1" applyProtection="1">
      <alignment horizontal="left" vertical="center" wrapText="1"/>
    </xf>
    <xf numFmtId="0" fontId="20" fillId="18" borderId="0" xfId="0" applyFont="1" applyFill="1" applyAlignment="1" applyProtection="1">
      <alignment horizontal="left" vertical="center"/>
    </xf>
    <xf numFmtId="0" fontId="74" fillId="18" borderId="17" xfId="3" applyFont="1" applyFill="1" applyBorder="1" applyAlignment="1" applyProtection="1">
      <alignment horizontal="center" vertical="center" wrapText="1"/>
      <protection locked="0"/>
    </xf>
    <xf numFmtId="0" fontId="76" fillId="18" borderId="0" xfId="3" applyFont="1" applyFill="1" applyAlignment="1" applyProtection="1">
      <alignment horizontal="center" vertical="center"/>
      <protection locked="0"/>
    </xf>
    <xf numFmtId="0" fontId="74" fillId="18" borderId="52" xfId="3" applyFont="1" applyFill="1" applyBorder="1" applyAlignment="1" applyProtection="1">
      <alignment horizontal="center" vertical="center" wrapText="1"/>
      <protection locked="0"/>
    </xf>
    <xf numFmtId="0" fontId="79" fillId="18" borderId="53" xfId="3" applyFont="1" applyFill="1" applyBorder="1" applyAlignment="1" applyProtection="1">
      <alignment horizontal="center" vertical="center" wrapText="1"/>
      <protection locked="0"/>
    </xf>
    <xf numFmtId="0" fontId="14" fillId="15" borderId="25" xfId="0" applyFont="1" applyFill="1" applyBorder="1" applyAlignment="1" applyProtection="1">
      <alignment horizontal="left" vertical="center" wrapText="1"/>
    </xf>
    <xf numFmtId="0" fontId="14" fillId="15" borderId="26" xfId="0" applyFont="1" applyFill="1" applyBorder="1" applyAlignment="1" applyProtection="1">
      <alignment horizontal="left" vertical="center" wrapText="1"/>
    </xf>
    <xf numFmtId="0" fontId="14" fillId="15" borderId="27" xfId="0" applyFont="1" applyFill="1" applyBorder="1" applyAlignment="1" applyProtection="1">
      <alignment horizontal="left" vertical="center" wrapText="1"/>
    </xf>
    <xf numFmtId="0" fontId="22" fillId="17" borderId="50" xfId="0" applyFont="1" applyFill="1" applyBorder="1" applyAlignment="1" applyProtection="1">
      <alignment horizontal="center" vertical="center" wrapText="1"/>
    </xf>
    <xf numFmtId="0" fontId="22" fillId="17" borderId="51" xfId="0" applyFont="1" applyFill="1" applyBorder="1" applyAlignment="1" applyProtection="1">
      <alignment horizontal="center" vertical="center" wrapText="1"/>
    </xf>
    <xf numFmtId="0" fontId="20" fillId="18" borderId="17" xfId="0" applyFont="1" applyFill="1" applyBorder="1" applyAlignment="1" applyProtection="1">
      <alignment horizontal="left" vertical="center"/>
    </xf>
    <xf numFmtId="0" fontId="1" fillId="5" borderId="9" xfId="0" applyFont="1" applyFill="1" applyBorder="1" applyAlignment="1" applyProtection="1">
      <alignment horizontal="left" vertical="center" wrapText="1"/>
    </xf>
    <xf numFmtId="0" fontId="1" fillId="5" borderId="6" xfId="0" applyFont="1" applyFill="1" applyBorder="1" applyAlignment="1" applyProtection="1">
      <alignment horizontal="left" vertical="center" wrapText="1"/>
    </xf>
    <xf numFmtId="0" fontId="24" fillId="15" borderId="29" xfId="0" applyFont="1" applyFill="1" applyBorder="1" applyAlignment="1" applyProtection="1">
      <alignment horizontal="center" vertical="center" wrapText="1"/>
    </xf>
    <xf numFmtId="0" fontId="24" fillId="15" borderId="30" xfId="0" applyFont="1" applyFill="1" applyBorder="1" applyAlignment="1" applyProtection="1">
      <alignment horizontal="center" vertical="center" wrapText="1"/>
    </xf>
    <xf numFmtId="0" fontId="9" fillId="12" borderId="2" xfId="0" applyFont="1" applyFill="1" applyBorder="1" applyAlignment="1" applyProtection="1">
      <alignment horizontal="left" vertical="top" wrapText="1"/>
    </xf>
    <xf numFmtId="0" fontId="40" fillId="0" borderId="5" xfId="0" applyFont="1" applyBorder="1" applyAlignment="1" applyProtection="1">
      <alignment horizontal="left" wrapText="1"/>
    </xf>
    <xf numFmtId="0" fontId="28" fillId="0" borderId="16" xfId="0" applyFont="1" applyBorder="1" applyAlignment="1" applyProtection="1">
      <alignment horizontal="center" vertical="center" wrapText="1"/>
    </xf>
    <xf numFmtId="0" fontId="28" fillId="0" borderId="35" xfId="0" applyFont="1" applyBorder="1" applyAlignment="1" applyProtection="1">
      <alignment horizontal="center" vertical="center" wrapText="1"/>
    </xf>
    <xf numFmtId="0" fontId="8" fillId="7" borderId="17" xfId="0" applyFont="1" applyFill="1" applyBorder="1" applyAlignment="1" applyProtection="1">
      <alignment horizontal="left" vertical="center"/>
    </xf>
    <xf numFmtId="0" fontId="8" fillId="7" borderId="0" xfId="0" applyFont="1" applyFill="1" applyAlignment="1" applyProtection="1">
      <alignment horizontal="left" vertical="center"/>
    </xf>
    <xf numFmtId="0" fontId="0" fillId="0" borderId="10" xfId="0" applyBorder="1" applyAlignment="1" applyProtection="1">
      <alignment horizontal="left" vertical="center" wrapText="1"/>
    </xf>
    <xf numFmtId="0" fontId="0" fillId="0" borderId="6" xfId="0" applyBorder="1" applyAlignment="1" applyProtection="1">
      <alignment horizontal="left" vertical="center" wrapText="1"/>
    </xf>
    <xf numFmtId="0" fontId="9" fillId="20" borderId="2" xfId="0" applyFont="1" applyFill="1" applyBorder="1" applyAlignment="1" applyProtection="1">
      <alignment horizontal="left" vertical="center" wrapText="1"/>
    </xf>
    <xf numFmtId="0" fontId="40" fillId="20" borderId="5" xfId="0" applyFont="1" applyFill="1" applyBorder="1" applyAlignment="1" applyProtection="1">
      <alignment horizontal="left" vertical="center" wrapText="1"/>
    </xf>
    <xf numFmtId="0" fontId="1" fillId="5" borderId="2" xfId="0" applyFont="1" applyFill="1" applyBorder="1" applyAlignment="1" applyProtection="1">
      <alignment horizontal="left" vertical="center" wrapText="1"/>
    </xf>
    <xf numFmtId="0" fontId="0" fillId="0" borderId="5" xfId="0" applyBorder="1" applyAlignment="1" applyProtection="1">
      <alignment horizontal="left" vertical="center" wrapText="1"/>
    </xf>
    <xf numFmtId="0" fontId="9" fillId="5" borderId="2" xfId="0" applyFont="1" applyFill="1" applyBorder="1" applyAlignment="1" applyProtection="1">
      <alignment horizontal="left" vertical="center" wrapText="1"/>
    </xf>
    <xf numFmtId="0" fontId="9" fillId="5" borderId="3" xfId="0" applyFont="1" applyFill="1" applyBorder="1" applyAlignment="1" applyProtection="1">
      <alignment horizontal="left" vertical="center" wrapText="1"/>
    </xf>
    <xf numFmtId="0" fontId="9" fillId="5" borderId="5" xfId="0" applyFont="1" applyFill="1" applyBorder="1" applyAlignment="1" applyProtection="1">
      <alignment horizontal="left" vertical="center" wrapText="1"/>
    </xf>
    <xf numFmtId="0" fontId="24" fillId="15" borderId="31" xfId="0" applyFont="1" applyFill="1" applyBorder="1" applyAlignment="1" applyProtection="1">
      <alignment horizontal="center" vertical="center" wrapText="1"/>
    </xf>
    <xf numFmtId="0" fontId="9" fillId="14" borderId="7" xfId="0" applyFont="1" applyFill="1" applyBorder="1" applyAlignment="1" applyProtection="1">
      <alignment horizontal="left" vertical="center" wrapText="1"/>
    </xf>
    <xf numFmtId="0" fontId="9" fillId="14" borderId="0" xfId="0" applyFont="1" applyFill="1" applyAlignment="1" applyProtection="1">
      <alignment horizontal="left" vertical="center" wrapText="1"/>
    </xf>
    <xf numFmtId="0" fontId="3" fillId="5" borderId="22" xfId="0"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9" fillId="0" borderId="45" xfId="0" applyFont="1" applyBorder="1" applyAlignment="1" applyProtection="1">
      <alignment horizontal="left" vertical="center" wrapText="1"/>
    </xf>
    <xf numFmtId="0" fontId="0" fillId="0" borderId="45" xfId="0" applyBorder="1" applyAlignment="1" applyProtection="1">
      <alignment horizontal="left" vertical="center" wrapText="1"/>
    </xf>
    <xf numFmtId="0" fontId="0" fillId="0" borderId="45" xfId="0" applyBorder="1" applyAlignment="1" applyProtection="1">
      <alignment wrapText="1"/>
    </xf>
    <xf numFmtId="0" fontId="9" fillId="5" borderId="9" xfId="0" applyFont="1" applyFill="1" applyBorder="1" applyAlignment="1" applyProtection="1">
      <alignment horizontal="center" vertical="center" wrapText="1"/>
    </xf>
    <xf numFmtId="0" fontId="40" fillId="0" borderId="6" xfId="0" applyFont="1" applyBorder="1" applyAlignment="1" applyProtection="1">
      <alignment horizontal="center" vertical="center" wrapText="1"/>
    </xf>
    <xf numFmtId="0" fontId="1" fillId="5" borderId="9" xfId="0" applyFont="1" applyFill="1"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6" xfId="0" applyBorder="1" applyAlignment="1" applyProtection="1">
      <alignment vertical="center" wrapText="1"/>
    </xf>
    <xf numFmtId="0" fontId="40" fillId="0" borderId="10" xfId="0" applyFont="1" applyBorder="1" applyAlignment="1" applyProtection="1">
      <alignment horizontal="center" vertical="center" wrapText="1"/>
    </xf>
    <xf numFmtId="0" fontId="0" fillId="0" borderId="45" xfId="0" applyBorder="1" applyAlignment="1" applyProtection="1">
      <alignment vertical="center"/>
    </xf>
    <xf numFmtId="0" fontId="2" fillId="5" borderId="0" xfId="0" applyFont="1" applyFill="1" applyAlignment="1" applyProtection="1">
      <alignment horizontal="left" vertical="center" wrapText="1"/>
    </xf>
    <xf numFmtId="0" fontId="2" fillId="5" borderId="0" xfId="0" applyFont="1" applyFill="1" applyAlignment="1" applyProtection="1">
      <alignment horizontal="left" vertical="center"/>
    </xf>
    <xf numFmtId="0" fontId="2" fillId="0" borderId="0" xfId="0" applyFont="1" applyAlignment="1" applyProtection="1"/>
    <xf numFmtId="0" fontId="2" fillId="5" borderId="0" xfId="0" applyFont="1" applyFill="1" applyAlignment="1" applyProtection="1">
      <alignment horizontal="left"/>
    </xf>
    <xf numFmtId="0" fontId="0" fillId="0" borderId="0" xfId="0" applyAlignment="1" applyProtection="1"/>
    <xf numFmtId="0" fontId="23" fillId="15" borderId="36" xfId="0" applyFont="1" applyFill="1" applyBorder="1" applyAlignment="1" applyProtection="1">
      <alignment horizontal="left" vertical="center" wrapText="1"/>
    </xf>
    <xf numFmtId="0" fontId="23" fillId="15" borderId="37" xfId="0" applyFont="1" applyFill="1" applyBorder="1" applyAlignment="1" applyProtection="1">
      <alignment horizontal="left" vertical="center" wrapText="1"/>
    </xf>
    <xf numFmtId="0" fontId="1" fillId="5" borderId="5"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xf>
    <xf numFmtId="0" fontId="9" fillId="4" borderId="5" xfId="0" applyFont="1" applyFill="1" applyBorder="1" applyAlignment="1" applyProtection="1">
      <alignment horizontal="left" vertical="center"/>
    </xf>
    <xf numFmtId="0" fontId="28" fillId="18" borderId="0" xfId="1" applyFont="1" applyFill="1" applyAlignment="1" applyProtection="1">
      <alignment horizontal="center" vertical="center" wrapText="1"/>
    </xf>
    <xf numFmtId="0" fontId="8" fillId="7" borderId="17" xfId="0" applyFont="1" applyFill="1" applyBorder="1" applyAlignment="1" applyProtection="1">
      <alignment horizontal="center" vertical="center"/>
    </xf>
    <xf numFmtId="0" fontId="8" fillId="7" borderId="0" xfId="0" applyFont="1" applyFill="1" applyAlignment="1" applyProtection="1">
      <alignment horizontal="center" vertical="center"/>
    </xf>
    <xf numFmtId="0" fontId="25" fillId="5" borderId="14" xfId="1" applyFont="1" applyFill="1" applyBorder="1" applyAlignment="1" applyProtection="1">
      <alignment horizontal="center" vertical="center" wrapText="1"/>
    </xf>
    <xf numFmtId="0" fontId="40" fillId="0" borderId="15" xfId="0" applyFont="1"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1" xfId="0" applyBorder="1" applyAlignment="1" applyProtection="1">
      <alignment horizontal="center" vertical="center" wrapText="1"/>
    </xf>
    <xf numFmtId="0" fontId="24" fillId="15" borderId="32" xfId="0" applyFont="1" applyFill="1" applyBorder="1" applyAlignment="1" applyProtection="1">
      <alignment horizontal="center" vertical="center" wrapText="1"/>
    </xf>
    <xf numFmtId="0" fontId="24" fillId="15" borderId="0" xfId="0" applyFont="1" applyFill="1" applyAlignment="1" applyProtection="1">
      <alignment horizontal="center" vertical="center" wrapText="1"/>
    </xf>
    <xf numFmtId="0" fontId="17" fillId="5" borderId="7" xfId="0" applyFont="1" applyFill="1" applyBorder="1" applyAlignment="1" applyProtection="1">
      <alignment horizontal="center" vertical="center" wrapText="1"/>
    </xf>
    <xf numFmtId="0" fontId="17" fillId="5" borderId="0" xfId="0" applyFont="1" applyFill="1" applyAlignment="1" applyProtection="1">
      <alignment horizontal="center" vertical="center" wrapText="1"/>
    </xf>
    <xf numFmtId="0" fontId="28" fillId="18" borderId="33" xfId="1" applyFont="1" applyFill="1" applyBorder="1" applyAlignment="1" applyProtection="1">
      <alignment horizontal="center" vertical="center" wrapText="1"/>
    </xf>
    <xf numFmtId="0" fontId="8" fillId="4" borderId="2" xfId="0" applyFont="1" applyFill="1" applyBorder="1" applyAlignment="1" applyProtection="1">
      <alignment horizontal="center" vertical="top" wrapText="1"/>
    </xf>
    <xf numFmtId="0" fontId="8" fillId="4" borderId="3" xfId="0" applyFont="1" applyFill="1" applyBorder="1" applyAlignment="1" applyProtection="1">
      <alignment horizontal="center" vertical="top" wrapText="1"/>
    </xf>
    <xf numFmtId="0" fontId="8" fillId="4" borderId="5" xfId="0" applyFont="1" applyFill="1" applyBorder="1" applyAlignment="1" applyProtection="1">
      <alignment horizontal="center" vertical="top" wrapText="1"/>
    </xf>
    <xf numFmtId="0" fontId="8" fillId="4" borderId="8"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0" fontId="42" fillId="16" borderId="4" xfId="0" applyFont="1" applyFill="1" applyBorder="1" applyAlignment="1" applyProtection="1">
      <alignment horizontal="left"/>
    </xf>
    <xf numFmtId="0" fontId="0" fillId="16" borderId="0" xfId="0" applyFill="1" applyAlignment="1" applyProtection="1"/>
    <xf numFmtId="0" fontId="42" fillId="16" borderId="4" xfId="0" applyFont="1" applyFill="1" applyBorder="1" applyAlignment="1" applyProtection="1">
      <alignment horizontal="left" wrapText="1"/>
    </xf>
    <xf numFmtId="0" fontId="3" fillId="4" borderId="44" xfId="0" applyFont="1" applyFill="1" applyBorder="1" applyAlignment="1" applyProtection="1">
      <alignment horizontal="left" vertical="top" wrapText="1"/>
    </xf>
    <xf numFmtId="0" fontId="0" fillId="4" borderId="19" xfId="0" applyFill="1" applyBorder="1" applyAlignment="1" applyProtection="1">
      <alignment horizontal="left" vertical="top" wrapText="1"/>
    </xf>
    <xf numFmtId="0" fontId="28" fillId="0" borderId="0" xfId="0" applyFont="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40" fillId="4" borderId="3" xfId="0" applyFont="1" applyFill="1" applyBorder="1" applyAlignment="1" applyProtection="1">
      <alignment horizontal="center" vertical="center" wrapText="1"/>
    </xf>
    <xf numFmtId="0" fontId="40" fillId="4" borderId="5" xfId="0" applyFont="1" applyFill="1" applyBorder="1" applyAlignment="1" applyProtection="1">
      <alignment horizontal="center" vertical="center" wrapText="1"/>
    </xf>
    <xf numFmtId="0" fontId="23" fillId="15" borderId="36" xfId="0" applyFont="1" applyFill="1" applyBorder="1" applyAlignment="1" applyProtection="1">
      <alignment horizontal="center" vertical="center" wrapText="1"/>
    </xf>
    <xf numFmtId="0" fontId="23" fillId="15" borderId="43" xfId="0" applyFont="1" applyFill="1" applyBorder="1" applyAlignment="1" applyProtection="1">
      <alignment horizontal="center" vertical="center" wrapText="1"/>
    </xf>
    <xf numFmtId="0" fontId="23" fillId="15" borderId="37"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40" fillId="4" borderId="6" xfId="0" applyFont="1" applyFill="1" applyBorder="1" applyAlignment="1" applyProtection="1">
      <alignment horizontal="center" vertical="center" wrapText="1"/>
    </xf>
    <xf numFmtId="0" fontId="9" fillId="4" borderId="38" xfId="0" applyFont="1" applyFill="1" applyBorder="1" applyAlignment="1" applyProtection="1">
      <alignment horizontal="center" vertical="center" wrapText="1"/>
    </xf>
    <xf numFmtId="0" fontId="40" fillId="4" borderId="40" xfId="0" applyFont="1" applyFill="1" applyBorder="1" applyAlignment="1" applyProtection="1">
      <alignment horizontal="center" vertical="center" wrapText="1"/>
    </xf>
    <xf numFmtId="0" fontId="20" fillId="4" borderId="0" xfId="0" applyFont="1" applyFill="1" applyAlignment="1" applyProtection="1">
      <alignment horizontal="left" vertical="center" wrapText="1"/>
    </xf>
    <xf numFmtId="0" fontId="52" fillId="4" borderId="0" xfId="0" applyFont="1" applyFill="1" applyAlignment="1" applyProtection="1">
      <alignment horizontal="left" vertical="center"/>
    </xf>
    <xf numFmtId="0" fontId="52" fillId="4" borderId="45" xfId="0" applyFont="1" applyFill="1" applyBorder="1" applyAlignment="1" applyProtection="1">
      <alignment horizontal="left" vertical="center"/>
    </xf>
    <xf numFmtId="0" fontId="8" fillId="4" borderId="0" xfId="0" applyFont="1" applyFill="1" applyAlignment="1" applyProtection="1">
      <alignment horizontal="left" vertical="center" wrapText="1"/>
    </xf>
    <xf numFmtId="0" fontId="0" fillId="4" borderId="0" xfId="0" applyFill="1" applyAlignment="1" applyProtection="1">
      <alignment wrapText="1"/>
    </xf>
    <xf numFmtId="0" fontId="2" fillId="0" borderId="13" xfId="0" applyFont="1" applyBorder="1" applyAlignment="1" applyProtection="1">
      <alignment horizontal="left" vertical="center" wrapText="1"/>
    </xf>
    <xf numFmtId="0" fontId="40" fillId="0" borderId="13" xfId="0" applyFont="1" applyBorder="1" applyAlignment="1" applyProtection="1">
      <alignment horizontal="left" vertical="center" wrapText="1"/>
    </xf>
    <xf numFmtId="0" fontId="40" fillId="4" borderId="6" xfId="0" applyFont="1" applyFill="1" applyBorder="1" applyAlignment="1" applyProtection="1">
      <alignment vertical="center" wrapText="1"/>
    </xf>
    <xf numFmtId="0" fontId="9" fillId="0" borderId="7" xfId="0" applyFont="1" applyBorder="1" applyAlignment="1" applyProtection="1">
      <alignment horizontal="left" vertical="top" wrapText="1"/>
    </xf>
    <xf numFmtId="0" fontId="9" fillId="0" borderId="0" xfId="0" applyFont="1" applyAlignment="1" applyProtection="1">
      <alignment horizontal="left" vertical="top" wrapText="1"/>
    </xf>
    <xf numFmtId="0" fontId="54" fillId="0" borderId="0" xfId="0" applyFont="1" applyAlignment="1" applyProtection="1">
      <alignment horizontal="left" vertical="top" wrapText="1"/>
    </xf>
    <xf numFmtId="0" fontId="28" fillId="0" borderId="0" xfId="0" applyFont="1" applyFill="1" applyBorder="1" applyAlignment="1" applyProtection="1">
      <alignment horizontal="center" vertical="center" wrapText="1"/>
    </xf>
    <xf numFmtId="0" fontId="32" fillId="16" borderId="0" xfId="0" applyFont="1" applyFill="1" applyAlignment="1" applyProtection="1">
      <alignment horizontal="left" vertical="center" wrapText="1"/>
    </xf>
    <xf numFmtId="0" fontId="0" fillId="0" borderId="0" xfId="0" applyAlignment="1" applyProtection="1">
      <alignment wrapText="1"/>
    </xf>
    <xf numFmtId="0" fontId="70" fillId="0" borderId="0" xfId="0" applyFont="1" applyAlignment="1" applyProtection="1">
      <alignment wrapText="1"/>
    </xf>
  </cellXfs>
  <cellStyles count="4">
    <cellStyle name="Hyperlink" xfId="3" builtinId="8"/>
    <cellStyle name="Hyperlink 2" xfId="2" xr:uid="{D4C41D9F-D9DB-4E76-98F6-A01015A90765}"/>
    <cellStyle name="Normal" xfId="0" builtinId="0"/>
    <cellStyle name="Normal 2" xfId="1" xr:uid="{507C7FA7-4145-453A-BC84-F028A2ED27F7}"/>
  </cellStyles>
  <dxfs count="1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ill>
        <patternFill>
          <bgColor rgb="FF92D050"/>
        </patternFill>
      </fill>
    </dxf>
    <dxf>
      <fill>
        <patternFill>
          <bgColor rgb="FFFFC000"/>
        </patternFill>
      </fill>
    </dxf>
    <dxf>
      <fill>
        <patternFill>
          <bgColor rgb="FFFF0000"/>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154781</xdr:colOff>
      <xdr:row>81</xdr:row>
      <xdr:rowOff>214312</xdr:rowOff>
    </xdr:from>
    <xdr:to>
      <xdr:col>1</xdr:col>
      <xdr:colOff>7466922</xdr:colOff>
      <xdr:row>81</xdr:row>
      <xdr:rowOff>3631406</xdr:rowOff>
    </xdr:to>
    <xdr:pic>
      <xdr:nvPicPr>
        <xdr:cNvPr id="25" name="Picture 24">
          <a:extLst>
            <a:ext uri="{FF2B5EF4-FFF2-40B4-BE49-F238E27FC236}">
              <a16:creationId xmlns:a16="http://schemas.microsoft.com/office/drawing/2014/main" id="{88CF0EC0-B008-4DD2-A481-350C1FCFC8FC}"/>
            </a:ext>
          </a:extLst>
        </xdr:cNvPr>
        <xdr:cNvPicPr>
          <a:picLocks noChangeAspect="1"/>
        </xdr:cNvPicPr>
      </xdr:nvPicPr>
      <xdr:blipFill>
        <a:blip xmlns:r="http://schemas.openxmlformats.org/officeDocument/2006/relationships" r:embed="rId1"/>
        <a:stretch>
          <a:fillRect/>
        </a:stretch>
      </xdr:blipFill>
      <xdr:spPr>
        <a:xfrm>
          <a:off x="154781" y="44124562"/>
          <a:ext cx="8478954" cy="3417094"/>
        </a:xfrm>
        <a:prstGeom prst="rect">
          <a:avLst/>
        </a:prstGeom>
      </xdr:spPr>
    </xdr:pic>
    <xdr:clientData/>
  </xdr:twoCellAnchor>
  <xdr:twoCellAnchor editAs="oneCell">
    <xdr:from>
      <xdr:col>1</xdr:col>
      <xdr:colOff>166687</xdr:colOff>
      <xdr:row>42</xdr:row>
      <xdr:rowOff>845344</xdr:rowOff>
    </xdr:from>
    <xdr:to>
      <xdr:col>1</xdr:col>
      <xdr:colOff>7953373</xdr:colOff>
      <xdr:row>42</xdr:row>
      <xdr:rowOff>4224020</xdr:rowOff>
    </xdr:to>
    <xdr:pic>
      <xdr:nvPicPr>
        <xdr:cNvPr id="6" name="Picture 5" descr="Table&#10;&#10;Description automatically generated">
          <a:extLst>
            <a:ext uri="{FF2B5EF4-FFF2-40B4-BE49-F238E27FC236}">
              <a16:creationId xmlns:a16="http://schemas.microsoft.com/office/drawing/2014/main" id="{F4C66734-8607-6C00-D4A5-C2A1D18B33B4}"/>
            </a:ext>
          </a:extLst>
        </xdr:cNvPr>
        <xdr:cNvPicPr>
          <a:picLocks noChangeAspect="1"/>
        </xdr:cNvPicPr>
      </xdr:nvPicPr>
      <xdr:blipFill>
        <a:blip xmlns:r="http://schemas.openxmlformats.org/officeDocument/2006/relationships" r:embed="rId2"/>
        <a:stretch>
          <a:fillRect/>
        </a:stretch>
      </xdr:blipFill>
      <xdr:spPr>
        <a:xfrm>
          <a:off x="1333500" y="19716750"/>
          <a:ext cx="7786686" cy="33786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114300</xdr:colOff>
      <xdr:row>5</xdr:row>
      <xdr:rowOff>161926</xdr:rowOff>
    </xdr:from>
    <xdr:to>
      <xdr:col>2</xdr:col>
      <xdr:colOff>4652010</xdr:colOff>
      <xdr:row>5</xdr:row>
      <xdr:rowOff>2181226</xdr:rowOff>
    </xdr:to>
    <xdr:pic>
      <xdr:nvPicPr>
        <xdr:cNvPr id="10" name="Picture 9">
          <a:extLst>
            <a:ext uri="{FF2B5EF4-FFF2-40B4-BE49-F238E27FC236}">
              <a16:creationId xmlns:a16="http://schemas.microsoft.com/office/drawing/2014/main" id="{D7DD1A04-6B94-4BEF-8EE1-CDA3CA862158}"/>
            </a:ext>
          </a:extLst>
        </xdr:cNvPr>
        <xdr:cNvPicPr>
          <a:picLocks noChangeAspect="1"/>
        </xdr:cNvPicPr>
      </xdr:nvPicPr>
      <xdr:blipFill>
        <a:blip xmlns:r="http://schemas.openxmlformats.org/officeDocument/2006/relationships" r:embed="rId1"/>
        <a:stretch>
          <a:fillRect/>
        </a:stretch>
      </xdr:blipFill>
      <xdr:spPr>
        <a:xfrm>
          <a:off x="3533775" y="4352926"/>
          <a:ext cx="4537710" cy="2019300"/>
        </a:xfrm>
        <a:prstGeom prst="rect">
          <a:avLst/>
        </a:prstGeom>
      </xdr:spPr>
    </xdr:pic>
    <xdr:clientData/>
  </xdr:twoCellAnchor>
  <xdr:twoCellAnchor editAs="oneCell">
    <xdr:from>
      <xdr:col>2</xdr:col>
      <xdr:colOff>180974</xdr:colOff>
      <xdr:row>6</xdr:row>
      <xdr:rowOff>342900</xdr:rowOff>
    </xdr:from>
    <xdr:to>
      <xdr:col>2</xdr:col>
      <xdr:colOff>4667249</xdr:colOff>
      <xdr:row>6</xdr:row>
      <xdr:rowOff>2038350</xdr:rowOff>
    </xdr:to>
    <xdr:pic>
      <xdr:nvPicPr>
        <xdr:cNvPr id="11" name="Picture 10">
          <a:extLst>
            <a:ext uri="{FF2B5EF4-FFF2-40B4-BE49-F238E27FC236}">
              <a16:creationId xmlns:a16="http://schemas.microsoft.com/office/drawing/2014/main" id="{53114102-82B3-42B2-964E-B640BEFAA851}"/>
            </a:ext>
          </a:extLst>
        </xdr:cNvPr>
        <xdr:cNvPicPr>
          <a:picLocks noChangeAspect="1"/>
        </xdr:cNvPicPr>
      </xdr:nvPicPr>
      <xdr:blipFill>
        <a:blip xmlns:r="http://schemas.openxmlformats.org/officeDocument/2006/relationships" r:embed="rId2"/>
        <a:stretch>
          <a:fillRect/>
        </a:stretch>
      </xdr:blipFill>
      <xdr:spPr>
        <a:xfrm>
          <a:off x="3600449" y="6734175"/>
          <a:ext cx="4486275" cy="1695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47624</xdr:colOff>
      <xdr:row>3</xdr:row>
      <xdr:rowOff>1323974</xdr:rowOff>
    </xdr:from>
    <xdr:to>
      <xdr:col>2</xdr:col>
      <xdr:colOff>4751475</xdr:colOff>
      <xdr:row>3</xdr:row>
      <xdr:rowOff>3257549</xdr:rowOff>
    </xdr:to>
    <xdr:pic>
      <xdr:nvPicPr>
        <xdr:cNvPr id="4" name="Picture 3">
          <a:extLst>
            <a:ext uri="{FF2B5EF4-FFF2-40B4-BE49-F238E27FC236}">
              <a16:creationId xmlns:a16="http://schemas.microsoft.com/office/drawing/2014/main" id="{3EF7DF7C-40B1-4685-8758-CBCC11A186C8}"/>
            </a:ext>
          </a:extLst>
        </xdr:cNvPr>
        <xdr:cNvPicPr>
          <a:picLocks noChangeAspect="1"/>
        </xdr:cNvPicPr>
      </xdr:nvPicPr>
      <xdr:blipFill>
        <a:blip xmlns:r="http://schemas.openxmlformats.org/officeDocument/2006/relationships" r:embed="rId1"/>
        <a:stretch>
          <a:fillRect/>
        </a:stretch>
      </xdr:blipFill>
      <xdr:spPr>
        <a:xfrm>
          <a:off x="3467099" y="3762374"/>
          <a:ext cx="4703851" cy="1933575"/>
        </a:xfrm>
        <a:prstGeom prst="rect">
          <a:avLst/>
        </a:prstGeom>
      </xdr:spPr>
    </xdr:pic>
    <xdr:clientData/>
  </xdr:twoCellAnchor>
  <xdr:twoCellAnchor editAs="oneCell">
    <xdr:from>
      <xdr:col>2</xdr:col>
      <xdr:colOff>85725</xdr:colOff>
      <xdr:row>5</xdr:row>
      <xdr:rowOff>85724</xdr:rowOff>
    </xdr:from>
    <xdr:to>
      <xdr:col>2</xdr:col>
      <xdr:colOff>4709583</xdr:colOff>
      <xdr:row>5</xdr:row>
      <xdr:rowOff>2076450</xdr:rowOff>
    </xdr:to>
    <xdr:pic>
      <xdr:nvPicPr>
        <xdr:cNvPr id="5" name="Picture 4">
          <a:extLst>
            <a:ext uri="{FF2B5EF4-FFF2-40B4-BE49-F238E27FC236}">
              <a16:creationId xmlns:a16="http://schemas.microsoft.com/office/drawing/2014/main" id="{AB4BE936-73E7-4CA7-BEB1-5A64C3759572}"/>
            </a:ext>
          </a:extLst>
        </xdr:cNvPr>
        <xdr:cNvPicPr>
          <a:picLocks noChangeAspect="1"/>
        </xdr:cNvPicPr>
      </xdr:nvPicPr>
      <xdr:blipFill>
        <a:blip xmlns:r="http://schemas.openxmlformats.org/officeDocument/2006/relationships" r:embed="rId2"/>
        <a:stretch>
          <a:fillRect/>
        </a:stretch>
      </xdr:blipFill>
      <xdr:spPr>
        <a:xfrm>
          <a:off x="3505200" y="6372224"/>
          <a:ext cx="4623858" cy="1990726"/>
        </a:xfrm>
        <a:prstGeom prst="rect">
          <a:avLst/>
        </a:prstGeom>
      </xdr:spPr>
    </xdr:pic>
    <xdr:clientData/>
  </xdr:twoCellAnchor>
  <xdr:twoCellAnchor editAs="oneCell">
    <xdr:from>
      <xdr:col>2</xdr:col>
      <xdr:colOff>76200</xdr:colOff>
      <xdr:row>6</xdr:row>
      <xdr:rowOff>133350</xdr:rowOff>
    </xdr:from>
    <xdr:to>
      <xdr:col>2</xdr:col>
      <xdr:colOff>4699000</xdr:colOff>
      <xdr:row>6</xdr:row>
      <xdr:rowOff>2028825</xdr:rowOff>
    </xdr:to>
    <xdr:pic>
      <xdr:nvPicPr>
        <xdr:cNvPr id="6" name="Picture 5">
          <a:extLst>
            <a:ext uri="{FF2B5EF4-FFF2-40B4-BE49-F238E27FC236}">
              <a16:creationId xmlns:a16="http://schemas.microsoft.com/office/drawing/2014/main" id="{877743BD-7CED-4165-B6A6-27BB20D7CDCF}"/>
            </a:ext>
          </a:extLst>
        </xdr:cNvPr>
        <xdr:cNvPicPr>
          <a:picLocks noChangeAspect="1"/>
        </xdr:cNvPicPr>
      </xdr:nvPicPr>
      <xdr:blipFill>
        <a:blip xmlns:r="http://schemas.openxmlformats.org/officeDocument/2006/relationships" r:embed="rId3"/>
        <a:stretch>
          <a:fillRect/>
        </a:stretch>
      </xdr:blipFill>
      <xdr:spPr>
        <a:xfrm>
          <a:off x="3495675" y="8534400"/>
          <a:ext cx="4622800" cy="18954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104775</xdr:colOff>
      <xdr:row>4</xdr:row>
      <xdr:rowOff>2790825</xdr:rowOff>
    </xdr:from>
    <xdr:to>
      <xdr:col>2</xdr:col>
      <xdr:colOff>4738158</xdr:colOff>
      <xdr:row>4</xdr:row>
      <xdr:rowOff>5038725</xdr:rowOff>
    </xdr:to>
    <xdr:pic>
      <xdr:nvPicPr>
        <xdr:cNvPr id="6" name="Picture 5">
          <a:extLst>
            <a:ext uri="{FF2B5EF4-FFF2-40B4-BE49-F238E27FC236}">
              <a16:creationId xmlns:a16="http://schemas.microsoft.com/office/drawing/2014/main" id="{D1965036-48D7-4974-BFEB-6063EE127D8D}"/>
            </a:ext>
          </a:extLst>
        </xdr:cNvPr>
        <xdr:cNvPicPr>
          <a:picLocks noChangeAspect="1"/>
        </xdr:cNvPicPr>
      </xdr:nvPicPr>
      <xdr:blipFill>
        <a:blip xmlns:r="http://schemas.openxmlformats.org/officeDocument/2006/relationships" r:embed="rId1"/>
        <a:stretch>
          <a:fillRect/>
        </a:stretch>
      </xdr:blipFill>
      <xdr:spPr>
        <a:xfrm>
          <a:off x="3524250" y="8658225"/>
          <a:ext cx="4633383" cy="2247900"/>
        </a:xfrm>
        <a:prstGeom prst="rect">
          <a:avLst/>
        </a:prstGeom>
      </xdr:spPr>
    </xdr:pic>
    <xdr:clientData/>
  </xdr:twoCellAnchor>
  <xdr:twoCellAnchor editAs="oneCell">
    <xdr:from>
      <xdr:col>2</xdr:col>
      <xdr:colOff>123825</xdr:colOff>
      <xdr:row>5</xdr:row>
      <xdr:rowOff>1800225</xdr:rowOff>
    </xdr:from>
    <xdr:to>
      <xdr:col>2</xdr:col>
      <xdr:colOff>4666192</xdr:colOff>
      <xdr:row>5</xdr:row>
      <xdr:rowOff>3552825</xdr:rowOff>
    </xdr:to>
    <xdr:pic>
      <xdr:nvPicPr>
        <xdr:cNvPr id="7" name="Picture 6">
          <a:extLst>
            <a:ext uri="{FF2B5EF4-FFF2-40B4-BE49-F238E27FC236}">
              <a16:creationId xmlns:a16="http://schemas.microsoft.com/office/drawing/2014/main" id="{E50A3642-6F6D-4935-8B71-3FD1E98F626E}"/>
            </a:ext>
          </a:extLst>
        </xdr:cNvPr>
        <xdr:cNvPicPr>
          <a:picLocks noChangeAspect="1"/>
        </xdr:cNvPicPr>
      </xdr:nvPicPr>
      <xdr:blipFill>
        <a:blip xmlns:r="http://schemas.openxmlformats.org/officeDocument/2006/relationships" r:embed="rId2"/>
        <a:stretch>
          <a:fillRect/>
        </a:stretch>
      </xdr:blipFill>
      <xdr:spPr>
        <a:xfrm>
          <a:off x="3543300" y="12868275"/>
          <a:ext cx="4542367" cy="1752600"/>
        </a:xfrm>
        <a:prstGeom prst="rect">
          <a:avLst/>
        </a:prstGeom>
      </xdr:spPr>
    </xdr:pic>
    <xdr:clientData/>
  </xdr:twoCellAnchor>
  <xdr:twoCellAnchor editAs="oneCell">
    <xdr:from>
      <xdr:col>2</xdr:col>
      <xdr:colOff>104775</xdr:colOff>
      <xdr:row>7</xdr:row>
      <xdr:rowOff>95250</xdr:rowOff>
    </xdr:from>
    <xdr:to>
      <xdr:col>2</xdr:col>
      <xdr:colOff>4743615</xdr:colOff>
      <xdr:row>7</xdr:row>
      <xdr:rowOff>1828800</xdr:rowOff>
    </xdr:to>
    <xdr:pic>
      <xdr:nvPicPr>
        <xdr:cNvPr id="9" name="Picture 8">
          <a:extLst>
            <a:ext uri="{FF2B5EF4-FFF2-40B4-BE49-F238E27FC236}">
              <a16:creationId xmlns:a16="http://schemas.microsoft.com/office/drawing/2014/main" id="{470F714B-9262-4D58-8F5D-CFBDFB2F2236}"/>
            </a:ext>
          </a:extLst>
        </xdr:cNvPr>
        <xdr:cNvPicPr>
          <a:picLocks noChangeAspect="1"/>
        </xdr:cNvPicPr>
      </xdr:nvPicPr>
      <xdr:blipFill>
        <a:blip xmlns:r="http://schemas.openxmlformats.org/officeDocument/2006/relationships" r:embed="rId3"/>
        <a:stretch>
          <a:fillRect/>
        </a:stretch>
      </xdr:blipFill>
      <xdr:spPr>
        <a:xfrm>
          <a:off x="3524250" y="13363575"/>
          <a:ext cx="4638840" cy="1733550"/>
        </a:xfrm>
        <a:prstGeom prst="rect">
          <a:avLst/>
        </a:prstGeom>
      </xdr:spPr>
    </xdr:pic>
    <xdr:clientData/>
  </xdr:twoCellAnchor>
  <xdr:twoCellAnchor editAs="oneCell">
    <xdr:from>
      <xdr:col>2</xdr:col>
      <xdr:colOff>142875</xdr:colOff>
      <xdr:row>8</xdr:row>
      <xdr:rowOff>200025</xdr:rowOff>
    </xdr:from>
    <xdr:to>
      <xdr:col>2</xdr:col>
      <xdr:colOff>4708839</xdr:colOff>
      <xdr:row>8</xdr:row>
      <xdr:rowOff>2171701</xdr:rowOff>
    </xdr:to>
    <xdr:pic>
      <xdr:nvPicPr>
        <xdr:cNvPr id="11" name="Picture 10">
          <a:extLst>
            <a:ext uri="{FF2B5EF4-FFF2-40B4-BE49-F238E27FC236}">
              <a16:creationId xmlns:a16="http://schemas.microsoft.com/office/drawing/2014/main" id="{4C3FD817-3DD2-4A1D-B230-63F148D54E7E}"/>
            </a:ext>
          </a:extLst>
        </xdr:cNvPr>
        <xdr:cNvPicPr>
          <a:picLocks noChangeAspect="1"/>
        </xdr:cNvPicPr>
      </xdr:nvPicPr>
      <xdr:blipFill>
        <a:blip xmlns:r="http://schemas.openxmlformats.org/officeDocument/2006/relationships" r:embed="rId4"/>
        <a:stretch>
          <a:fillRect/>
        </a:stretch>
      </xdr:blipFill>
      <xdr:spPr>
        <a:xfrm>
          <a:off x="3562350" y="15430500"/>
          <a:ext cx="4565964" cy="19716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xdr:colOff>
      <xdr:row>4</xdr:row>
      <xdr:rowOff>1082675</xdr:rowOff>
    </xdr:from>
    <xdr:to>
      <xdr:col>2</xdr:col>
      <xdr:colOff>4808158</xdr:colOff>
      <xdr:row>4</xdr:row>
      <xdr:rowOff>2641147</xdr:rowOff>
    </xdr:to>
    <xdr:pic>
      <xdr:nvPicPr>
        <xdr:cNvPr id="5" name="Picture 4">
          <a:extLst>
            <a:ext uri="{FF2B5EF4-FFF2-40B4-BE49-F238E27FC236}">
              <a16:creationId xmlns:a16="http://schemas.microsoft.com/office/drawing/2014/main" id="{4F7DA999-B946-4679-9EA3-79342AF2C70E}"/>
            </a:ext>
          </a:extLst>
        </xdr:cNvPr>
        <xdr:cNvPicPr>
          <a:picLocks noChangeAspect="1"/>
        </xdr:cNvPicPr>
      </xdr:nvPicPr>
      <xdr:blipFill>
        <a:blip xmlns:r="http://schemas.openxmlformats.org/officeDocument/2006/relationships" r:embed="rId1"/>
        <a:stretch>
          <a:fillRect/>
        </a:stretch>
      </xdr:blipFill>
      <xdr:spPr>
        <a:xfrm>
          <a:off x="3683000" y="5438775"/>
          <a:ext cx="4693858" cy="1558472"/>
        </a:xfrm>
        <a:prstGeom prst="rect">
          <a:avLst/>
        </a:prstGeom>
      </xdr:spPr>
    </xdr:pic>
    <xdr:clientData/>
  </xdr:twoCellAnchor>
  <xdr:twoCellAnchor editAs="oneCell">
    <xdr:from>
      <xdr:col>2</xdr:col>
      <xdr:colOff>142874</xdr:colOff>
      <xdr:row>6</xdr:row>
      <xdr:rowOff>311365</xdr:rowOff>
    </xdr:from>
    <xdr:to>
      <xdr:col>2</xdr:col>
      <xdr:colOff>4648199</xdr:colOff>
      <xdr:row>6</xdr:row>
      <xdr:rowOff>2714624</xdr:rowOff>
    </xdr:to>
    <xdr:pic>
      <xdr:nvPicPr>
        <xdr:cNvPr id="7" name="Picture 6">
          <a:extLst>
            <a:ext uri="{FF2B5EF4-FFF2-40B4-BE49-F238E27FC236}">
              <a16:creationId xmlns:a16="http://schemas.microsoft.com/office/drawing/2014/main" id="{D585C6E2-53E6-4C28-9A9E-52E9FDD85498}"/>
            </a:ext>
          </a:extLst>
        </xdr:cNvPr>
        <xdr:cNvPicPr>
          <a:picLocks noChangeAspect="1"/>
        </xdr:cNvPicPr>
      </xdr:nvPicPr>
      <xdr:blipFill>
        <a:blip xmlns:r="http://schemas.openxmlformats.org/officeDocument/2006/relationships" r:embed="rId2"/>
        <a:stretch>
          <a:fillRect/>
        </a:stretch>
      </xdr:blipFill>
      <xdr:spPr>
        <a:xfrm>
          <a:off x="3552824" y="6550240"/>
          <a:ext cx="4505325" cy="2403259"/>
        </a:xfrm>
        <a:prstGeom prst="rect">
          <a:avLst/>
        </a:prstGeom>
      </xdr:spPr>
    </xdr:pic>
    <xdr:clientData/>
  </xdr:twoCellAnchor>
  <xdr:twoCellAnchor editAs="oneCell">
    <xdr:from>
      <xdr:col>2</xdr:col>
      <xdr:colOff>142875</xdr:colOff>
      <xdr:row>7</xdr:row>
      <xdr:rowOff>314325</xdr:rowOff>
    </xdr:from>
    <xdr:to>
      <xdr:col>2</xdr:col>
      <xdr:colOff>4648200</xdr:colOff>
      <xdr:row>7</xdr:row>
      <xdr:rowOff>1600200</xdr:rowOff>
    </xdr:to>
    <xdr:pic>
      <xdr:nvPicPr>
        <xdr:cNvPr id="8" name="Picture 7">
          <a:extLst>
            <a:ext uri="{FF2B5EF4-FFF2-40B4-BE49-F238E27FC236}">
              <a16:creationId xmlns:a16="http://schemas.microsoft.com/office/drawing/2014/main" id="{623FE3F4-7A6B-493C-9038-FC9AC066C738}"/>
            </a:ext>
          </a:extLst>
        </xdr:cNvPr>
        <xdr:cNvPicPr>
          <a:picLocks noChangeAspect="1"/>
        </xdr:cNvPicPr>
      </xdr:nvPicPr>
      <xdr:blipFill>
        <a:blip xmlns:r="http://schemas.openxmlformats.org/officeDocument/2006/relationships" r:embed="rId3"/>
        <a:stretch>
          <a:fillRect/>
        </a:stretch>
      </xdr:blipFill>
      <xdr:spPr>
        <a:xfrm>
          <a:off x="3552825" y="9601200"/>
          <a:ext cx="4505325" cy="1285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85724</xdr:colOff>
      <xdr:row>5</xdr:row>
      <xdr:rowOff>495300</xdr:rowOff>
    </xdr:from>
    <xdr:ext cx="4627965" cy="1438275"/>
    <xdr:pic>
      <xdr:nvPicPr>
        <xdr:cNvPr id="3" name="Picture 2">
          <a:extLst>
            <a:ext uri="{FF2B5EF4-FFF2-40B4-BE49-F238E27FC236}">
              <a16:creationId xmlns:a16="http://schemas.microsoft.com/office/drawing/2014/main" id="{65FA9EF8-B802-417E-B06F-F0B2A55E0BB0}"/>
            </a:ext>
          </a:extLst>
        </xdr:cNvPr>
        <xdr:cNvPicPr>
          <a:picLocks noChangeAspect="1"/>
        </xdr:cNvPicPr>
      </xdr:nvPicPr>
      <xdr:blipFill>
        <a:blip xmlns:r="http://schemas.openxmlformats.org/officeDocument/2006/relationships" r:embed="rId1"/>
        <a:stretch>
          <a:fillRect/>
        </a:stretch>
      </xdr:blipFill>
      <xdr:spPr>
        <a:xfrm>
          <a:off x="3495674" y="4848225"/>
          <a:ext cx="4627965" cy="1438275"/>
        </a:xfrm>
        <a:prstGeom prst="rect">
          <a:avLst/>
        </a:prstGeom>
      </xdr:spPr>
    </xdr:pic>
    <xdr:clientData/>
  </xdr:oneCellAnchor>
  <xdr:twoCellAnchor editAs="oneCell">
    <xdr:from>
      <xdr:col>2</xdr:col>
      <xdr:colOff>123824</xdr:colOff>
      <xdr:row>7</xdr:row>
      <xdr:rowOff>123825</xdr:rowOff>
    </xdr:from>
    <xdr:to>
      <xdr:col>2</xdr:col>
      <xdr:colOff>4698999</xdr:colOff>
      <xdr:row>7</xdr:row>
      <xdr:rowOff>1304925</xdr:rowOff>
    </xdr:to>
    <xdr:pic>
      <xdr:nvPicPr>
        <xdr:cNvPr id="11" name="Picture 10">
          <a:extLst>
            <a:ext uri="{FF2B5EF4-FFF2-40B4-BE49-F238E27FC236}">
              <a16:creationId xmlns:a16="http://schemas.microsoft.com/office/drawing/2014/main" id="{7625EB56-3779-4A68-9256-C13CD768F88C}"/>
            </a:ext>
          </a:extLst>
        </xdr:cNvPr>
        <xdr:cNvPicPr>
          <a:picLocks noChangeAspect="1"/>
        </xdr:cNvPicPr>
      </xdr:nvPicPr>
      <xdr:blipFill>
        <a:blip xmlns:r="http://schemas.openxmlformats.org/officeDocument/2006/relationships" r:embed="rId2"/>
        <a:stretch>
          <a:fillRect/>
        </a:stretch>
      </xdr:blipFill>
      <xdr:spPr>
        <a:xfrm>
          <a:off x="3533774" y="6905625"/>
          <a:ext cx="4575175" cy="1181100"/>
        </a:xfrm>
        <a:prstGeom prst="rect">
          <a:avLst/>
        </a:prstGeom>
      </xdr:spPr>
    </xdr:pic>
    <xdr:clientData/>
  </xdr:twoCellAnchor>
  <xdr:twoCellAnchor editAs="oneCell">
    <xdr:from>
      <xdr:col>2</xdr:col>
      <xdr:colOff>133350</xdr:colOff>
      <xdr:row>8</xdr:row>
      <xdr:rowOff>180975</xdr:rowOff>
    </xdr:from>
    <xdr:to>
      <xdr:col>2</xdr:col>
      <xdr:colOff>4709583</xdr:colOff>
      <xdr:row>8</xdr:row>
      <xdr:rowOff>1247775</xdr:rowOff>
    </xdr:to>
    <xdr:pic>
      <xdr:nvPicPr>
        <xdr:cNvPr id="13" name="Picture 12">
          <a:extLst>
            <a:ext uri="{FF2B5EF4-FFF2-40B4-BE49-F238E27FC236}">
              <a16:creationId xmlns:a16="http://schemas.microsoft.com/office/drawing/2014/main" id="{7DED90F8-36B9-4D25-BF81-703A7E40D996}"/>
            </a:ext>
          </a:extLst>
        </xdr:cNvPr>
        <xdr:cNvPicPr>
          <a:picLocks noChangeAspect="1"/>
        </xdr:cNvPicPr>
      </xdr:nvPicPr>
      <xdr:blipFill>
        <a:blip xmlns:r="http://schemas.openxmlformats.org/officeDocument/2006/relationships" r:embed="rId3"/>
        <a:stretch>
          <a:fillRect/>
        </a:stretch>
      </xdr:blipFill>
      <xdr:spPr>
        <a:xfrm>
          <a:off x="3543300" y="8353425"/>
          <a:ext cx="4576233" cy="1066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123824</xdr:colOff>
      <xdr:row>5</xdr:row>
      <xdr:rowOff>901699</xdr:rowOff>
    </xdr:from>
    <xdr:ext cx="4613623" cy="1552575"/>
    <xdr:pic>
      <xdr:nvPicPr>
        <xdr:cNvPr id="9" name="Picture 8">
          <a:extLst>
            <a:ext uri="{FF2B5EF4-FFF2-40B4-BE49-F238E27FC236}">
              <a16:creationId xmlns:a16="http://schemas.microsoft.com/office/drawing/2014/main" id="{573C2F30-AC0F-4EF2-934C-F5D5FB459207}"/>
            </a:ext>
          </a:extLst>
        </xdr:cNvPr>
        <xdr:cNvPicPr>
          <a:picLocks noChangeAspect="1"/>
        </xdr:cNvPicPr>
      </xdr:nvPicPr>
      <xdr:blipFill>
        <a:blip xmlns:r="http://schemas.openxmlformats.org/officeDocument/2006/relationships" r:embed="rId1"/>
        <a:stretch>
          <a:fillRect/>
        </a:stretch>
      </xdr:blipFill>
      <xdr:spPr>
        <a:xfrm>
          <a:off x="3514724" y="11766549"/>
          <a:ext cx="4613623" cy="1552575"/>
        </a:xfrm>
        <a:prstGeom prst="rect">
          <a:avLst/>
        </a:prstGeom>
      </xdr:spPr>
    </xdr:pic>
    <xdr:clientData/>
  </xdr:oneCellAnchor>
  <xdr:twoCellAnchor editAs="oneCell">
    <xdr:from>
      <xdr:col>2</xdr:col>
      <xdr:colOff>85725</xdr:colOff>
      <xdr:row>7</xdr:row>
      <xdr:rowOff>161924</xdr:rowOff>
    </xdr:from>
    <xdr:to>
      <xdr:col>2</xdr:col>
      <xdr:colOff>4677833</xdr:colOff>
      <xdr:row>7</xdr:row>
      <xdr:rowOff>2019299</xdr:rowOff>
    </xdr:to>
    <xdr:pic>
      <xdr:nvPicPr>
        <xdr:cNvPr id="10" name="Picture 9">
          <a:extLst>
            <a:ext uri="{FF2B5EF4-FFF2-40B4-BE49-F238E27FC236}">
              <a16:creationId xmlns:a16="http://schemas.microsoft.com/office/drawing/2014/main" id="{B550EA2B-25DE-4DBF-ABEA-E3161CB2A3D2}"/>
            </a:ext>
          </a:extLst>
        </xdr:cNvPr>
        <xdr:cNvPicPr>
          <a:picLocks noChangeAspect="1"/>
        </xdr:cNvPicPr>
      </xdr:nvPicPr>
      <xdr:blipFill>
        <a:blip xmlns:r="http://schemas.openxmlformats.org/officeDocument/2006/relationships" r:embed="rId2"/>
        <a:stretch>
          <a:fillRect/>
        </a:stretch>
      </xdr:blipFill>
      <xdr:spPr>
        <a:xfrm>
          <a:off x="3324225" y="10296524"/>
          <a:ext cx="4592108" cy="1857375"/>
        </a:xfrm>
        <a:prstGeom prst="rect">
          <a:avLst/>
        </a:prstGeom>
      </xdr:spPr>
    </xdr:pic>
    <xdr:clientData/>
  </xdr:twoCellAnchor>
  <xdr:twoCellAnchor editAs="oneCell">
    <xdr:from>
      <xdr:col>2</xdr:col>
      <xdr:colOff>104775</xdr:colOff>
      <xdr:row>8</xdr:row>
      <xdr:rowOff>171450</xdr:rowOff>
    </xdr:from>
    <xdr:to>
      <xdr:col>2</xdr:col>
      <xdr:colOff>4688417</xdr:colOff>
      <xdr:row>8</xdr:row>
      <xdr:rowOff>1600200</xdr:rowOff>
    </xdr:to>
    <xdr:pic>
      <xdr:nvPicPr>
        <xdr:cNvPr id="11" name="Picture 10">
          <a:extLst>
            <a:ext uri="{FF2B5EF4-FFF2-40B4-BE49-F238E27FC236}">
              <a16:creationId xmlns:a16="http://schemas.microsoft.com/office/drawing/2014/main" id="{CCDFFB4D-D07E-4588-9420-FE4F5A38E480}"/>
            </a:ext>
          </a:extLst>
        </xdr:cNvPr>
        <xdr:cNvPicPr>
          <a:picLocks noChangeAspect="1"/>
        </xdr:cNvPicPr>
      </xdr:nvPicPr>
      <xdr:blipFill>
        <a:blip xmlns:r="http://schemas.openxmlformats.org/officeDocument/2006/relationships" r:embed="rId3"/>
        <a:stretch>
          <a:fillRect/>
        </a:stretch>
      </xdr:blipFill>
      <xdr:spPr>
        <a:xfrm>
          <a:off x="3343275" y="12430125"/>
          <a:ext cx="4583642" cy="1428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114299</xdr:colOff>
      <xdr:row>4</xdr:row>
      <xdr:rowOff>3171824</xdr:rowOff>
    </xdr:from>
    <xdr:to>
      <xdr:col>2</xdr:col>
      <xdr:colOff>4652432</xdr:colOff>
      <xdr:row>4</xdr:row>
      <xdr:rowOff>4705349</xdr:rowOff>
    </xdr:to>
    <xdr:pic>
      <xdr:nvPicPr>
        <xdr:cNvPr id="8" name="Picture 7">
          <a:extLst>
            <a:ext uri="{FF2B5EF4-FFF2-40B4-BE49-F238E27FC236}">
              <a16:creationId xmlns:a16="http://schemas.microsoft.com/office/drawing/2014/main" id="{63DB5185-1F60-431B-9E1C-AC10696FA205}"/>
            </a:ext>
          </a:extLst>
        </xdr:cNvPr>
        <xdr:cNvPicPr>
          <a:picLocks noChangeAspect="1"/>
        </xdr:cNvPicPr>
      </xdr:nvPicPr>
      <xdr:blipFill>
        <a:blip xmlns:r="http://schemas.openxmlformats.org/officeDocument/2006/relationships" r:embed="rId1"/>
        <a:stretch>
          <a:fillRect/>
        </a:stretch>
      </xdr:blipFill>
      <xdr:spPr>
        <a:xfrm>
          <a:off x="3524249" y="6753224"/>
          <a:ext cx="4538133" cy="1533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57150</xdr:colOff>
      <xdr:row>5</xdr:row>
      <xdr:rowOff>142874</xdr:rowOff>
    </xdr:from>
    <xdr:to>
      <xdr:col>2</xdr:col>
      <xdr:colOff>4728661</xdr:colOff>
      <xdr:row>5</xdr:row>
      <xdr:rowOff>1981199</xdr:rowOff>
    </xdr:to>
    <xdr:pic>
      <xdr:nvPicPr>
        <xdr:cNvPr id="9" name="Picture 8">
          <a:extLst>
            <a:ext uri="{FF2B5EF4-FFF2-40B4-BE49-F238E27FC236}">
              <a16:creationId xmlns:a16="http://schemas.microsoft.com/office/drawing/2014/main" id="{BD83B648-6655-4F97-9821-C95129772ACF}"/>
            </a:ext>
          </a:extLst>
        </xdr:cNvPr>
        <xdr:cNvPicPr>
          <a:picLocks noChangeAspect="1"/>
        </xdr:cNvPicPr>
      </xdr:nvPicPr>
      <xdr:blipFill>
        <a:blip xmlns:r="http://schemas.openxmlformats.org/officeDocument/2006/relationships" r:embed="rId1"/>
        <a:stretch>
          <a:fillRect/>
        </a:stretch>
      </xdr:blipFill>
      <xdr:spPr>
        <a:xfrm>
          <a:off x="3467100" y="3228974"/>
          <a:ext cx="4671511" cy="1838325"/>
        </a:xfrm>
        <a:prstGeom prst="rect">
          <a:avLst/>
        </a:prstGeom>
      </xdr:spPr>
    </xdr:pic>
    <xdr:clientData/>
  </xdr:twoCellAnchor>
  <xdr:twoCellAnchor editAs="oneCell">
    <xdr:from>
      <xdr:col>2</xdr:col>
      <xdr:colOff>95250</xdr:colOff>
      <xdr:row>6</xdr:row>
      <xdr:rowOff>104774</xdr:rowOff>
    </xdr:from>
    <xdr:to>
      <xdr:col>2</xdr:col>
      <xdr:colOff>4593167</xdr:colOff>
      <xdr:row>6</xdr:row>
      <xdr:rowOff>1933575</xdr:rowOff>
    </xdr:to>
    <xdr:pic>
      <xdr:nvPicPr>
        <xdr:cNvPr id="10" name="Picture 9">
          <a:extLst>
            <a:ext uri="{FF2B5EF4-FFF2-40B4-BE49-F238E27FC236}">
              <a16:creationId xmlns:a16="http://schemas.microsoft.com/office/drawing/2014/main" id="{09FA5851-B3A3-4ED6-B057-2679579B65F6}"/>
            </a:ext>
          </a:extLst>
        </xdr:cNvPr>
        <xdr:cNvPicPr>
          <a:picLocks noChangeAspect="1"/>
        </xdr:cNvPicPr>
      </xdr:nvPicPr>
      <xdr:blipFill>
        <a:blip xmlns:r="http://schemas.openxmlformats.org/officeDocument/2006/relationships" r:embed="rId2"/>
        <a:stretch>
          <a:fillRect/>
        </a:stretch>
      </xdr:blipFill>
      <xdr:spPr>
        <a:xfrm>
          <a:off x="3505200" y="5610224"/>
          <a:ext cx="4497917" cy="18288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180975</xdr:colOff>
      <xdr:row>3</xdr:row>
      <xdr:rowOff>495299</xdr:rowOff>
    </xdr:from>
    <xdr:to>
      <xdr:col>2</xdr:col>
      <xdr:colOff>4764617</xdr:colOff>
      <xdr:row>3</xdr:row>
      <xdr:rowOff>1857374</xdr:rowOff>
    </xdr:to>
    <xdr:pic>
      <xdr:nvPicPr>
        <xdr:cNvPr id="5" name="Picture 4">
          <a:extLst>
            <a:ext uri="{FF2B5EF4-FFF2-40B4-BE49-F238E27FC236}">
              <a16:creationId xmlns:a16="http://schemas.microsoft.com/office/drawing/2014/main" id="{592E2891-30E7-412F-9CAA-6C3BFABBD739}"/>
            </a:ext>
          </a:extLst>
        </xdr:cNvPr>
        <xdr:cNvPicPr>
          <a:picLocks noChangeAspect="1"/>
        </xdr:cNvPicPr>
      </xdr:nvPicPr>
      <xdr:blipFill>
        <a:blip xmlns:r="http://schemas.openxmlformats.org/officeDocument/2006/relationships" r:embed="rId1"/>
        <a:stretch>
          <a:fillRect/>
        </a:stretch>
      </xdr:blipFill>
      <xdr:spPr>
        <a:xfrm>
          <a:off x="3600450" y="2171699"/>
          <a:ext cx="4583642" cy="1362075"/>
        </a:xfrm>
        <a:prstGeom prst="rect">
          <a:avLst/>
        </a:prstGeom>
      </xdr:spPr>
    </xdr:pic>
    <xdr:clientData/>
  </xdr:twoCellAnchor>
  <xdr:twoCellAnchor editAs="oneCell">
    <xdr:from>
      <xdr:col>2</xdr:col>
      <xdr:colOff>95257</xdr:colOff>
      <xdr:row>5</xdr:row>
      <xdr:rowOff>142876</xdr:rowOff>
    </xdr:from>
    <xdr:to>
      <xdr:col>2</xdr:col>
      <xdr:colOff>4635828</xdr:colOff>
      <xdr:row>5</xdr:row>
      <xdr:rowOff>1407638</xdr:rowOff>
    </xdr:to>
    <xdr:pic>
      <xdr:nvPicPr>
        <xdr:cNvPr id="8" name="Picture 7">
          <a:extLst>
            <a:ext uri="{FF2B5EF4-FFF2-40B4-BE49-F238E27FC236}">
              <a16:creationId xmlns:a16="http://schemas.microsoft.com/office/drawing/2014/main" id="{212BEF88-054D-4736-B640-E5C61D2646CC}"/>
            </a:ext>
          </a:extLst>
        </xdr:cNvPr>
        <xdr:cNvPicPr>
          <a:picLocks/>
        </xdr:cNvPicPr>
      </xdr:nvPicPr>
      <xdr:blipFill>
        <a:blip xmlns:r="http://schemas.openxmlformats.org/officeDocument/2006/relationships" r:embed="rId2"/>
        <a:stretch>
          <a:fillRect/>
        </a:stretch>
      </xdr:blipFill>
      <xdr:spPr>
        <a:xfrm>
          <a:off x="3676657" y="5451476"/>
          <a:ext cx="4540571" cy="126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123825</xdr:colOff>
      <xdr:row>3</xdr:row>
      <xdr:rowOff>2809875</xdr:rowOff>
    </xdr:from>
    <xdr:to>
      <xdr:col>2</xdr:col>
      <xdr:colOff>4645025</xdr:colOff>
      <xdr:row>3</xdr:row>
      <xdr:rowOff>4772024</xdr:rowOff>
    </xdr:to>
    <xdr:pic>
      <xdr:nvPicPr>
        <xdr:cNvPr id="8" name="Picture 7">
          <a:extLst>
            <a:ext uri="{FF2B5EF4-FFF2-40B4-BE49-F238E27FC236}">
              <a16:creationId xmlns:a16="http://schemas.microsoft.com/office/drawing/2014/main" id="{1741D766-B01C-4DB1-8DDA-6183ACC3E22C}"/>
            </a:ext>
          </a:extLst>
        </xdr:cNvPr>
        <xdr:cNvPicPr>
          <a:picLocks noChangeAspect="1"/>
        </xdr:cNvPicPr>
      </xdr:nvPicPr>
      <xdr:blipFill>
        <a:blip xmlns:r="http://schemas.openxmlformats.org/officeDocument/2006/relationships" r:embed="rId1"/>
        <a:stretch>
          <a:fillRect/>
        </a:stretch>
      </xdr:blipFill>
      <xdr:spPr>
        <a:xfrm>
          <a:off x="3543300" y="5248275"/>
          <a:ext cx="4521200" cy="1962149"/>
        </a:xfrm>
        <a:prstGeom prst="rect">
          <a:avLst/>
        </a:prstGeom>
      </xdr:spPr>
    </xdr:pic>
    <xdr:clientData/>
  </xdr:twoCellAnchor>
  <xdr:twoCellAnchor editAs="oneCell">
    <xdr:from>
      <xdr:col>2</xdr:col>
      <xdr:colOff>85725</xdr:colOff>
      <xdr:row>6</xdr:row>
      <xdr:rowOff>95249</xdr:rowOff>
    </xdr:from>
    <xdr:to>
      <xdr:col>2</xdr:col>
      <xdr:colOff>4805892</xdr:colOff>
      <xdr:row>6</xdr:row>
      <xdr:rowOff>1838324</xdr:rowOff>
    </xdr:to>
    <xdr:pic>
      <xdr:nvPicPr>
        <xdr:cNvPr id="14" name="Picture 13">
          <a:extLst>
            <a:ext uri="{FF2B5EF4-FFF2-40B4-BE49-F238E27FC236}">
              <a16:creationId xmlns:a16="http://schemas.microsoft.com/office/drawing/2014/main" id="{2389FD6A-D1C0-48B7-922A-D7BB4A503AE9}"/>
            </a:ext>
          </a:extLst>
        </xdr:cNvPr>
        <xdr:cNvPicPr>
          <a:picLocks noChangeAspect="1"/>
        </xdr:cNvPicPr>
      </xdr:nvPicPr>
      <xdr:blipFill>
        <a:blip xmlns:r="http://schemas.openxmlformats.org/officeDocument/2006/relationships" r:embed="rId2"/>
        <a:stretch>
          <a:fillRect/>
        </a:stretch>
      </xdr:blipFill>
      <xdr:spPr>
        <a:xfrm>
          <a:off x="3505200" y="8039099"/>
          <a:ext cx="4720167" cy="1743075"/>
        </a:xfrm>
        <a:prstGeom prst="rect">
          <a:avLst/>
        </a:prstGeom>
      </xdr:spPr>
    </xdr:pic>
    <xdr:clientData/>
  </xdr:twoCellAnchor>
  <xdr:twoCellAnchor editAs="oneCell">
    <xdr:from>
      <xdr:col>2</xdr:col>
      <xdr:colOff>95249</xdr:colOff>
      <xdr:row>5</xdr:row>
      <xdr:rowOff>247650</xdr:rowOff>
    </xdr:from>
    <xdr:to>
      <xdr:col>2</xdr:col>
      <xdr:colOff>4715312</xdr:colOff>
      <xdr:row>5</xdr:row>
      <xdr:rowOff>1714500</xdr:rowOff>
    </xdr:to>
    <xdr:pic>
      <xdr:nvPicPr>
        <xdr:cNvPr id="4" name="Picture 3">
          <a:extLst>
            <a:ext uri="{FF2B5EF4-FFF2-40B4-BE49-F238E27FC236}">
              <a16:creationId xmlns:a16="http://schemas.microsoft.com/office/drawing/2014/main" id="{4DF5738A-4BEA-4EF2-951B-24B251C2F38C}"/>
            </a:ext>
          </a:extLst>
        </xdr:cNvPr>
        <xdr:cNvPicPr>
          <a:picLocks noChangeAspect="1"/>
        </xdr:cNvPicPr>
      </xdr:nvPicPr>
      <xdr:blipFill>
        <a:blip xmlns:r="http://schemas.openxmlformats.org/officeDocument/2006/relationships" r:embed="rId3"/>
        <a:stretch>
          <a:fillRect/>
        </a:stretch>
      </xdr:blipFill>
      <xdr:spPr>
        <a:xfrm>
          <a:off x="3514724" y="6915150"/>
          <a:ext cx="4620063" cy="1466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104775</xdr:colOff>
      <xdr:row>4</xdr:row>
      <xdr:rowOff>1457324</xdr:rowOff>
    </xdr:from>
    <xdr:to>
      <xdr:col>2</xdr:col>
      <xdr:colOff>4685043</xdr:colOff>
      <xdr:row>4</xdr:row>
      <xdr:rowOff>3867150</xdr:rowOff>
    </xdr:to>
    <xdr:pic>
      <xdr:nvPicPr>
        <xdr:cNvPr id="6" name="Picture 5">
          <a:extLst>
            <a:ext uri="{FF2B5EF4-FFF2-40B4-BE49-F238E27FC236}">
              <a16:creationId xmlns:a16="http://schemas.microsoft.com/office/drawing/2014/main" id="{2881C7D1-56C5-4946-9B84-5C8790EB3A4C}"/>
            </a:ext>
          </a:extLst>
        </xdr:cNvPr>
        <xdr:cNvPicPr>
          <a:picLocks noChangeAspect="1"/>
        </xdr:cNvPicPr>
      </xdr:nvPicPr>
      <xdr:blipFill>
        <a:blip xmlns:r="http://schemas.openxmlformats.org/officeDocument/2006/relationships" r:embed="rId1"/>
        <a:stretch>
          <a:fillRect/>
        </a:stretch>
      </xdr:blipFill>
      <xdr:spPr>
        <a:xfrm>
          <a:off x="3524250" y="4867274"/>
          <a:ext cx="4580268" cy="2409826"/>
        </a:xfrm>
        <a:prstGeom prst="rect">
          <a:avLst/>
        </a:prstGeom>
      </xdr:spPr>
    </xdr:pic>
    <xdr:clientData/>
  </xdr:twoCellAnchor>
  <xdr:twoCellAnchor editAs="oneCell">
    <xdr:from>
      <xdr:col>2</xdr:col>
      <xdr:colOff>85725</xdr:colOff>
      <xdr:row>5</xdr:row>
      <xdr:rowOff>3057524</xdr:rowOff>
    </xdr:from>
    <xdr:to>
      <xdr:col>2</xdr:col>
      <xdr:colOff>4648200</xdr:colOff>
      <xdr:row>5</xdr:row>
      <xdr:rowOff>5076825</xdr:rowOff>
    </xdr:to>
    <xdr:pic>
      <xdr:nvPicPr>
        <xdr:cNvPr id="8" name="Picture 7">
          <a:extLst>
            <a:ext uri="{FF2B5EF4-FFF2-40B4-BE49-F238E27FC236}">
              <a16:creationId xmlns:a16="http://schemas.microsoft.com/office/drawing/2014/main" id="{6023F623-4201-4DE9-877B-E8BCD700B16E}"/>
            </a:ext>
          </a:extLst>
        </xdr:cNvPr>
        <xdr:cNvPicPr>
          <a:picLocks noChangeAspect="1"/>
        </xdr:cNvPicPr>
      </xdr:nvPicPr>
      <xdr:blipFill>
        <a:blip xmlns:r="http://schemas.openxmlformats.org/officeDocument/2006/relationships" r:embed="rId2"/>
        <a:stretch>
          <a:fillRect/>
        </a:stretch>
      </xdr:blipFill>
      <xdr:spPr>
        <a:xfrm>
          <a:off x="3505200" y="11944349"/>
          <a:ext cx="4562475" cy="2019301"/>
        </a:xfrm>
        <a:prstGeom prst="rect">
          <a:avLst/>
        </a:prstGeom>
      </xdr:spPr>
    </xdr:pic>
    <xdr:clientData/>
  </xdr:twoCellAnchor>
  <xdr:twoCellAnchor editAs="oneCell">
    <xdr:from>
      <xdr:col>2</xdr:col>
      <xdr:colOff>95250</xdr:colOff>
      <xdr:row>7</xdr:row>
      <xdr:rowOff>161925</xdr:rowOff>
    </xdr:from>
    <xdr:to>
      <xdr:col>2</xdr:col>
      <xdr:colOff>4727750</xdr:colOff>
      <xdr:row>7</xdr:row>
      <xdr:rowOff>2009775</xdr:rowOff>
    </xdr:to>
    <xdr:pic>
      <xdr:nvPicPr>
        <xdr:cNvPr id="10" name="Picture 9">
          <a:extLst>
            <a:ext uri="{FF2B5EF4-FFF2-40B4-BE49-F238E27FC236}">
              <a16:creationId xmlns:a16="http://schemas.microsoft.com/office/drawing/2014/main" id="{7F919721-CBA4-4CBF-ABAD-A210B9509A6D}"/>
            </a:ext>
          </a:extLst>
        </xdr:cNvPr>
        <xdr:cNvPicPr>
          <a:picLocks noChangeAspect="1"/>
        </xdr:cNvPicPr>
      </xdr:nvPicPr>
      <xdr:blipFill>
        <a:blip xmlns:r="http://schemas.openxmlformats.org/officeDocument/2006/relationships" r:embed="rId3"/>
        <a:stretch>
          <a:fillRect/>
        </a:stretch>
      </xdr:blipFill>
      <xdr:spPr>
        <a:xfrm>
          <a:off x="3514725" y="10591800"/>
          <a:ext cx="4632500" cy="1847850"/>
        </a:xfrm>
        <a:prstGeom prst="rect">
          <a:avLst/>
        </a:prstGeom>
      </xdr:spPr>
    </xdr:pic>
    <xdr:clientData/>
  </xdr:twoCellAnchor>
  <xdr:twoCellAnchor editAs="oneCell">
    <xdr:from>
      <xdr:col>2</xdr:col>
      <xdr:colOff>28574</xdr:colOff>
      <xdr:row>8</xdr:row>
      <xdr:rowOff>104774</xdr:rowOff>
    </xdr:from>
    <xdr:to>
      <xdr:col>2</xdr:col>
      <xdr:colOff>4730749</xdr:colOff>
      <xdr:row>8</xdr:row>
      <xdr:rowOff>2066925</xdr:rowOff>
    </xdr:to>
    <xdr:pic>
      <xdr:nvPicPr>
        <xdr:cNvPr id="14" name="Picture 13">
          <a:extLst>
            <a:ext uri="{FF2B5EF4-FFF2-40B4-BE49-F238E27FC236}">
              <a16:creationId xmlns:a16="http://schemas.microsoft.com/office/drawing/2014/main" id="{0C33DF7D-25AF-456C-BFB6-DB9363E02DC6}"/>
            </a:ext>
          </a:extLst>
        </xdr:cNvPr>
        <xdr:cNvPicPr>
          <a:picLocks noChangeAspect="1"/>
        </xdr:cNvPicPr>
      </xdr:nvPicPr>
      <xdr:blipFill>
        <a:blip xmlns:r="http://schemas.openxmlformats.org/officeDocument/2006/relationships" r:embed="rId4"/>
        <a:stretch>
          <a:fillRect/>
        </a:stretch>
      </xdr:blipFill>
      <xdr:spPr>
        <a:xfrm>
          <a:off x="3448049" y="12582524"/>
          <a:ext cx="4702175" cy="19621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epa.org.uk/media/155691/iedtg02_site_and_baseline_report-guidance.pdf" TargetMode="External"/><Relationship Id="rId3" Type="http://schemas.openxmlformats.org/officeDocument/2006/relationships/hyperlink" Target="https://eur-lex.europa.eu/legal-content/EN/TXT/PDF/?uri=CELEX:32019D2031&amp;from=EN" TargetMode="External"/><Relationship Id="rId7" Type="http://schemas.openxmlformats.org/officeDocument/2006/relationships/hyperlink" Target="https://eur-lex.europa.eu/legal-content/EN/TXT/PDF/?uri=CELEX:32018D1147&amp;from=EN" TargetMode="External"/><Relationship Id="rId2" Type="http://schemas.openxmlformats.org/officeDocument/2006/relationships/hyperlink" Target="https://www.sepa.org.uk/media/28985/tgo2_site-and-baseline-report-guidance.pdf" TargetMode="External"/><Relationship Id="rId1" Type="http://schemas.openxmlformats.org/officeDocument/2006/relationships/hyperlink" Target="https://www.sepa.org.uk/regulations/pollution-prevention-and-control/best-available-techniques-bat-reference-documents-brefs/" TargetMode="External"/><Relationship Id="rId6" Type="http://schemas.openxmlformats.org/officeDocument/2006/relationships/hyperlink" Target="https://www.sepa.org.uk/regulations/water/" TargetMode="External"/><Relationship Id="rId5" Type="http://schemas.openxmlformats.org/officeDocument/2006/relationships/hyperlink" Target="https://www.gov.uk/government/publications/food-and-drink-waste-hierarchy-deal-with-surplus-and-waste/food-and-drink-waste-hierarchy-deal-with-surplus-and-waste" TargetMode="External"/><Relationship Id="rId4" Type="http://schemas.openxmlformats.org/officeDocument/2006/relationships/hyperlink" Target="https://eippcb.jrc.ec.europa.eu/sites/default/files/2020-01/JRC118627_FDM_Bref_2019_published.pdf"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F9A1-7BF1-4942-8252-71879D356F2D}">
  <sheetPr codeName="Sheet1">
    <tabColor theme="4" tint="-0.499984740745262"/>
  </sheetPr>
  <dimension ref="A1:D36"/>
  <sheetViews>
    <sheetView showGridLines="0" showRowColHeaders="0" tabSelected="1" showOutlineSymbols="0" showWhiteSpace="0" topLeftCell="A5" zoomScale="70" zoomScaleNormal="70" workbookViewId="0">
      <selection activeCell="B7" sqref="B7"/>
    </sheetView>
  </sheetViews>
  <sheetFormatPr defaultColWidth="9.1796875" defaultRowHeight="14" x14ac:dyDescent="0.3"/>
  <cols>
    <col min="1" max="1" width="54.54296875" style="31" customWidth="1"/>
    <col min="2" max="2" width="203.1796875" style="31" customWidth="1"/>
    <col min="3" max="3" width="9.1796875" style="31"/>
    <col min="4" max="4" width="71.453125" style="31" customWidth="1"/>
    <col min="5" max="16384" width="9.1796875" style="31"/>
  </cols>
  <sheetData>
    <row r="1" spans="1:4" ht="44.25" customHeight="1" x14ac:dyDescent="0.3">
      <c r="A1" s="256" t="s">
        <v>639</v>
      </c>
      <c r="B1" s="257"/>
    </row>
    <row r="2" spans="1:4" s="34" customFormat="1" ht="55.5" customHeight="1" x14ac:dyDescent="0.35">
      <c r="A2" s="32" t="s">
        <v>1</v>
      </c>
      <c r="B2" s="240" t="s">
        <v>630</v>
      </c>
      <c r="C2" s="33"/>
    </row>
    <row r="3" spans="1:4" s="34" customFormat="1" ht="60" customHeight="1" x14ac:dyDescent="0.35">
      <c r="A3" s="32" t="s">
        <v>2</v>
      </c>
      <c r="B3" s="240" t="s">
        <v>632</v>
      </c>
      <c r="C3" s="33"/>
      <c r="D3" s="242" t="s">
        <v>647</v>
      </c>
    </row>
    <row r="4" spans="1:4" s="34" customFormat="1" ht="60.75" customHeight="1" x14ac:dyDescent="0.35">
      <c r="A4" s="32" t="s">
        <v>648</v>
      </c>
      <c r="B4" s="240" t="s">
        <v>633</v>
      </c>
      <c r="C4" s="33"/>
      <c r="D4" s="242" t="s">
        <v>646</v>
      </c>
    </row>
    <row r="5" spans="1:4" s="34" customFormat="1" ht="265.5" customHeight="1" x14ac:dyDescent="0.3">
      <c r="A5" s="32" t="s">
        <v>3</v>
      </c>
      <c r="B5" s="243" t="s">
        <v>4</v>
      </c>
    </row>
    <row r="6" spans="1:4" s="34" customFormat="1" ht="409.5" customHeight="1" x14ac:dyDescent="0.3">
      <c r="A6" s="32" t="s">
        <v>5</v>
      </c>
      <c r="B6" s="246" t="s">
        <v>6</v>
      </c>
    </row>
    <row r="7" spans="1:4" ht="210.75" customHeight="1" x14ac:dyDescent="0.3">
      <c r="A7" s="32" t="s">
        <v>0</v>
      </c>
      <c r="B7" s="246" t="s">
        <v>7</v>
      </c>
    </row>
    <row r="8" spans="1:4" ht="48" customHeight="1" x14ac:dyDescent="0.3">
      <c r="A8" s="32" t="s">
        <v>8</v>
      </c>
      <c r="B8" s="246" t="s">
        <v>9</v>
      </c>
    </row>
    <row r="10" spans="1:4" ht="42.75" customHeight="1" x14ac:dyDescent="0.3">
      <c r="A10" s="36" t="s">
        <v>10</v>
      </c>
      <c r="B10" s="36" t="s">
        <v>11</v>
      </c>
    </row>
    <row r="11" spans="1:4" ht="116.25" customHeight="1" x14ac:dyDescent="0.3">
      <c r="A11" s="37" t="s">
        <v>12</v>
      </c>
      <c r="B11" s="243" t="s">
        <v>13</v>
      </c>
    </row>
    <row r="12" spans="1:4" ht="96.75" customHeight="1" x14ac:dyDescent="0.3">
      <c r="A12" s="254" t="s">
        <v>14</v>
      </c>
      <c r="B12" s="244" t="s">
        <v>15</v>
      </c>
    </row>
    <row r="13" spans="1:4" ht="409.5" customHeight="1" x14ac:dyDescent="0.3">
      <c r="A13" s="255"/>
      <c r="B13" s="245" t="s">
        <v>644</v>
      </c>
    </row>
    <row r="14" spans="1:4" ht="14.25" customHeight="1" x14ac:dyDescent="0.3">
      <c r="A14" s="39"/>
      <c r="B14" s="40"/>
    </row>
    <row r="15" spans="1:4" ht="66.75" customHeight="1" x14ac:dyDescent="0.3">
      <c r="A15" s="258" t="s">
        <v>16</v>
      </c>
      <c r="B15" s="259"/>
    </row>
    <row r="16" spans="1:4" ht="31" x14ac:dyDescent="0.3">
      <c r="A16" s="41" t="s">
        <v>17</v>
      </c>
      <c r="B16" s="243" t="s">
        <v>18</v>
      </c>
    </row>
    <row r="17" spans="1:2" ht="62" x14ac:dyDescent="0.3">
      <c r="A17" s="41" t="s">
        <v>19</v>
      </c>
      <c r="B17" s="243" t="s">
        <v>20</v>
      </c>
    </row>
    <row r="18" spans="1:2" ht="285.75" customHeight="1" x14ac:dyDescent="0.3">
      <c r="A18" s="41" t="s">
        <v>21</v>
      </c>
      <c r="B18" s="243" t="s">
        <v>22</v>
      </c>
    </row>
    <row r="19" spans="1:2" ht="170.5" x14ac:dyDescent="0.3">
      <c r="A19" s="41" t="s">
        <v>23</v>
      </c>
      <c r="B19" s="243" t="s">
        <v>24</v>
      </c>
    </row>
    <row r="20" spans="1:2" ht="82.5" customHeight="1" x14ac:dyDescent="0.3">
      <c r="A20" s="41" t="s">
        <v>25</v>
      </c>
      <c r="B20" s="243" t="s">
        <v>26</v>
      </c>
    </row>
    <row r="21" spans="1:2" ht="67.5" customHeight="1" x14ac:dyDescent="0.3">
      <c r="A21" s="41" t="s">
        <v>27</v>
      </c>
      <c r="B21" s="243" t="s">
        <v>28</v>
      </c>
    </row>
    <row r="22" spans="1:2" ht="40" x14ac:dyDescent="0.3">
      <c r="A22" s="41" t="s">
        <v>29</v>
      </c>
      <c r="B22" s="243" t="s">
        <v>30</v>
      </c>
    </row>
    <row r="23" spans="1:2" ht="62" x14ac:dyDescent="0.3">
      <c r="A23" s="41" t="s">
        <v>31</v>
      </c>
      <c r="B23" s="243" t="s">
        <v>32</v>
      </c>
    </row>
    <row r="24" spans="1:2" ht="135" customHeight="1" x14ac:dyDescent="0.3">
      <c r="A24" s="41" t="s">
        <v>33</v>
      </c>
      <c r="B24" s="241" t="s">
        <v>634</v>
      </c>
    </row>
    <row r="25" spans="1:2" ht="122.25" customHeight="1" x14ac:dyDescent="0.3">
      <c r="A25" s="41" t="s">
        <v>34</v>
      </c>
      <c r="B25" s="243" t="s">
        <v>35</v>
      </c>
    </row>
    <row r="26" spans="1:2" ht="40" x14ac:dyDescent="0.3">
      <c r="A26" s="41" t="s">
        <v>36</v>
      </c>
      <c r="B26" s="240" t="s">
        <v>631</v>
      </c>
    </row>
    <row r="27" spans="1:2" ht="62" x14ac:dyDescent="0.3">
      <c r="A27" s="41" t="s">
        <v>37</v>
      </c>
      <c r="B27" s="243" t="s">
        <v>38</v>
      </c>
    </row>
    <row r="28" spans="1:2" ht="139.5" x14ac:dyDescent="0.3">
      <c r="A28" s="41" t="s">
        <v>39</v>
      </c>
      <c r="B28" s="243" t="s">
        <v>40</v>
      </c>
    </row>
    <row r="29" spans="1:2" ht="40" x14ac:dyDescent="0.3">
      <c r="A29" s="41" t="s">
        <v>41</v>
      </c>
      <c r="B29" s="243" t="s">
        <v>42</v>
      </c>
    </row>
    <row r="30" spans="1:2" ht="40" x14ac:dyDescent="0.3">
      <c r="A30" s="41" t="s">
        <v>43</v>
      </c>
      <c r="B30" s="243" t="s">
        <v>44</v>
      </c>
    </row>
    <row r="31" spans="1:2" ht="262.5" customHeight="1" x14ac:dyDescent="0.3">
      <c r="A31" s="41" t="s">
        <v>45</v>
      </c>
      <c r="B31" s="243" t="s">
        <v>46</v>
      </c>
    </row>
    <row r="32" spans="1:2" ht="185.25" customHeight="1" x14ac:dyDescent="0.3">
      <c r="A32" s="248" t="s">
        <v>636</v>
      </c>
      <c r="B32" s="249"/>
    </row>
    <row r="33" spans="1:2" ht="221.25" customHeight="1" x14ac:dyDescent="0.3">
      <c r="A33" s="260" t="s">
        <v>635</v>
      </c>
      <c r="B33" s="261"/>
    </row>
    <row r="34" spans="1:2" ht="124.5" customHeight="1" x14ac:dyDescent="0.3">
      <c r="A34" s="250" t="s">
        <v>637</v>
      </c>
      <c r="B34" s="251"/>
    </row>
    <row r="35" spans="1:2" ht="93" customHeight="1" x14ac:dyDescent="0.3">
      <c r="A35" s="262" t="s">
        <v>638</v>
      </c>
      <c r="B35" s="263"/>
    </row>
    <row r="36" spans="1:2" ht="148.5" customHeight="1" x14ac:dyDescent="0.3">
      <c r="A36" s="252" t="s">
        <v>645</v>
      </c>
      <c r="B36" s="253"/>
    </row>
  </sheetData>
  <sheetProtection algorithmName="SHA-512" hashValue="8xO58nxWPVaxRCpqcxwE6UaJkKfEhydsik6x/Udje6Q/QD592eWo1451NvzlBHlSTFBhzU2iaVmDxOARfebWxw==" saltValue="qgCrsh8eaXyB+d2dQy0kvw==" spinCount="100000" sheet="1" objects="1" scenarios="1" selectLockedCells="1"/>
  <mergeCells count="8">
    <mergeCell ref="A32:B32"/>
    <mergeCell ref="A34:B34"/>
    <mergeCell ref="A36:B36"/>
    <mergeCell ref="A12:A13"/>
    <mergeCell ref="A1:B1"/>
    <mergeCell ref="A15:B15"/>
    <mergeCell ref="A33:B33"/>
    <mergeCell ref="A35:B35"/>
  </mergeCells>
  <hyperlinks>
    <hyperlink ref="B4" r:id="rId1" xr:uid="{F9DF697A-2E8F-448D-9DEC-67A4D47CE733}"/>
    <hyperlink ref="A36" r:id="rId2" display="SEPA Guidance IED TG02" xr:uid="{C3D37FE3-9AC8-4C37-BBD7-951BFDF1D357}"/>
    <hyperlink ref="B3" r:id="rId3" display="here" xr:uid="{759278A4-EBCC-45C6-985D-CA36DC69C2EE}"/>
    <hyperlink ref="B2" r:id="rId4" xr:uid="{22359A88-7EE1-4739-B92F-A7A9E58B16BC}"/>
    <hyperlink ref="B26" r:id="rId5" xr:uid="{2659F820-5860-4EE6-B816-B29264205F02}"/>
    <hyperlink ref="B24" r:id="rId6" display="https://www.sepa.org.uk/regulations/water/" xr:uid="{4B025B04-F576-4019-8716-FA319C020665}"/>
    <hyperlink ref="A33:B33" r:id="rId7" display="https://eur-lex.europa.eu/legal-content/EN/TXT/PDF/?uri=CELEX:32018D1147&amp;from=EN" xr:uid="{4DFEAD7A-69C2-409E-AC6F-14534C05AECC}"/>
    <hyperlink ref="A35:B35" r:id="rId8" display="https://www.sepa.org.uk/media/155691/iedtg02_site_and_baseline_report-guidance.pdf" xr:uid="{C533E4F4-F493-478C-AC23-7CB75B85C9C9}"/>
    <hyperlink ref="D3" location="Definitions!A1" display="Go to Definitions Tab" xr:uid="{E9A85903-B7DC-40D6-986C-1D8F084A9531}"/>
    <hyperlink ref="D4" location="'Description of Techniques'!A1" display="Go to Descriptions of Techniques tab" xr:uid="{8A9EE356-C359-4BA2-85D7-C6627D965AB7}"/>
  </hyperlinks>
  <pageMargins left="0.7" right="0.7" top="0.75" bottom="0.75" header="0.3" footer="0.3"/>
  <pageSetup paperSize="9" orientation="portrait" r:id="rId9"/>
  <headerFooter>
    <oddHeader>&amp;C&amp;"Calibri"&amp;10&amp;K0000FFOFFICIAL&amp;1#_x000D_&amp;"Calibri"&amp;11&amp;K000000</oddHeader>
    <oddFooter>&amp;C&amp;"Calibri"&amp;11&amp;K000000_x000D_&amp;1#&amp;"Calibri"&amp;10&amp;K0000FFOFFICIAL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65248-EFF7-4097-B7DF-2F55D61A6DAA}">
  <sheetPr codeName="Sheet10">
    <tabColor theme="8" tint="0.59999389629810485"/>
  </sheetPr>
  <dimension ref="A1:J9"/>
  <sheetViews>
    <sheetView showGridLines="0" showRowColHeaders="0" topLeftCell="A3" zoomScale="70" zoomScaleNormal="70" workbookViewId="0">
      <selection activeCell="F4" sqref="F4"/>
    </sheetView>
  </sheetViews>
  <sheetFormatPr defaultColWidth="9.1796875" defaultRowHeight="14.5" x14ac:dyDescent="0.35"/>
  <cols>
    <col min="1" max="1" width="10.26953125" style="46" customWidth="1"/>
    <col min="2" max="2" width="38.26953125" style="46" customWidth="1"/>
    <col min="3" max="3" width="74.1796875" style="46" customWidth="1"/>
    <col min="4" max="4" width="30.7265625" style="170" customWidth="1"/>
    <col min="5" max="5" width="89.7265625" style="170" customWidth="1"/>
    <col min="6" max="6" width="43.7265625" style="170" customWidth="1"/>
    <col min="7" max="8" width="0" style="46" hidden="1" customWidth="1"/>
    <col min="9" max="10" width="9.1796875" style="46" hidden="1" customWidth="1"/>
    <col min="11" max="16384" width="9.1796875" style="46"/>
  </cols>
  <sheetData>
    <row r="1" spans="1:10" ht="29.5" x14ac:dyDescent="0.55000000000000004">
      <c r="A1" s="332" t="s">
        <v>288</v>
      </c>
      <c r="B1" s="332"/>
      <c r="C1" s="332"/>
      <c r="D1" s="332"/>
      <c r="E1" s="333"/>
      <c r="F1" s="333"/>
    </row>
    <row r="2" spans="1:10" ht="96" customHeight="1" x14ac:dyDescent="0.35">
      <c r="A2" s="327" t="s">
        <v>289</v>
      </c>
      <c r="B2" s="328"/>
      <c r="C2" s="328"/>
      <c r="D2" s="329"/>
      <c r="E2" s="330" t="s">
        <v>277</v>
      </c>
      <c r="F2" s="331"/>
    </row>
    <row r="3" spans="1:10" s="170" customFormat="1" ht="66" customHeight="1" x14ac:dyDescent="0.35">
      <c r="A3" s="168" t="s">
        <v>254</v>
      </c>
      <c r="B3" s="168" t="s">
        <v>255</v>
      </c>
      <c r="C3" s="168" t="s">
        <v>256</v>
      </c>
      <c r="D3" s="168" t="s">
        <v>257</v>
      </c>
      <c r="E3" s="169" t="s">
        <v>258</v>
      </c>
      <c r="F3" s="169" t="s">
        <v>259</v>
      </c>
    </row>
    <row r="4" spans="1:10" ht="297" x14ac:dyDescent="0.35">
      <c r="A4" s="171">
        <v>21</v>
      </c>
      <c r="B4" s="172" t="s">
        <v>278</v>
      </c>
      <c r="C4" s="218" t="s">
        <v>290</v>
      </c>
      <c r="D4" s="174" t="s">
        <v>262</v>
      </c>
      <c r="E4" s="224"/>
      <c r="F4" s="10" t="s">
        <v>88</v>
      </c>
      <c r="J4" s="112" t="s">
        <v>89</v>
      </c>
    </row>
    <row r="5" spans="1:10" ht="367" x14ac:dyDescent="0.35">
      <c r="A5" s="171">
        <v>22</v>
      </c>
      <c r="B5" s="172" t="s">
        <v>280</v>
      </c>
      <c r="C5" s="237" t="s">
        <v>291</v>
      </c>
      <c r="D5" s="174" t="s">
        <v>262</v>
      </c>
      <c r="E5" s="224"/>
      <c r="F5" s="10" t="s">
        <v>88</v>
      </c>
      <c r="J5" s="113" t="s">
        <v>658</v>
      </c>
    </row>
    <row r="6" spans="1:10" ht="194.5" customHeight="1" thickBot="1" x14ac:dyDescent="0.4">
      <c r="A6" s="171">
        <v>23</v>
      </c>
      <c r="B6" s="172" t="s">
        <v>263</v>
      </c>
      <c r="C6" s="238" t="s">
        <v>292</v>
      </c>
      <c r="D6" s="217" t="s">
        <v>293</v>
      </c>
      <c r="E6" s="224"/>
      <c r="F6" s="10" t="s">
        <v>88</v>
      </c>
      <c r="J6" s="114" t="s">
        <v>94</v>
      </c>
    </row>
    <row r="7" spans="1:10" ht="66.75" customHeight="1" thickBot="1" x14ac:dyDescent="0.4">
      <c r="A7" s="176" t="s">
        <v>266</v>
      </c>
      <c r="B7" s="169" t="s">
        <v>267</v>
      </c>
      <c r="C7" s="168" t="s">
        <v>268</v>
      </c>
      <c r="D7" s="168" t="s">
        <v>269</v>
      </c>
      <c r="E7" s="169" t="s">
        <v>258</v>
      </c>
      <c r="F7" s="169" t="s">
        <v>259</v>
      </c>
      <c r="J7" s="115" t="s">
        <v>97</v>
      </c>
    </row>
    <row r="8" spans="1:10" ht="167.25" customHeight="1" x14ac:dyDescent="0.35">
      <c r="A8" s="171" t="s">
        <v>270</v>
      </c>
      <c r="B8" s="171" t="s">
        <v>271</v>
      </c>
      <c r="C8" s="226"/>
      <c r="D8" s="179" t="s">
        <v>294</v>
      </c>
      <c r="E8" s="224"/>
      <c r="F8" s="10" t="s">
        <v>88</v>
      </c>
      <c r="J8" s="116" t="s">
        <v>88</v>
      </c>
    </row>
    <row r="9" spans="1:10" ht="135.75" customHeight="1" x14ac:dyDescent="0.35">
      <c r="A9" s="171" t="s">
        <v>270</v>
      </c>
      <c r="B9" s="180" t="s">
        <v>286</v>
      </c>
      <c r="C9" s="178"/>
      <c r="D9" s="179" t="s">
        <v>295</v>
      </c>
      <c r="E9" s="224"/>
      <c r="F9" s="10" t="s">
        <v>88</v>
      </c>
    </row>
  </sheetData>
  <sheetProtection algorithmName="SHA-512" hashValue="FNltrMR690UDe2L/Z/Kvkdj8jMY/QSzN0EuDihKnVNgdhlG/8G2oFa3Q3O5RC0ZdRiqwFp4w5+SLiw/mTwwSZg==" saltValue="VEmDDYzlOIU2EeGlSYQ0xg==" spinCount="100000" sheet="1" objects="1" scenarios="1" selectLockedCells="1"/>
  <mergeCells count="4">
    <mergeCell ref="A1:D1"/>
    <mergeCell ref="E1:F1"/>
    <mergeCell ref="A2:D2"/>
    <mergeCell ref="E2:F2"/>
  </mergeCells>
  <conditionalFormatting sqref="F4:F6 F8:F9">
    <cfRule type="cellIs" dxfId="43" priority="21" operator="equal">
      <formula>$J$7</formula>
    </cfRule>
    <cfRule type="cellIs" dxfId="42" priority="22" operator="equal">
      <formula>$J$6</formula>
    </cfRule>
    <cfRule type="cellIs" dxfId="41" priority="23" operator="equal">
      <formula>$J$5</formula>
    </cfRule>
    <cfRule type="cellIs" dxfId="40" priority="24" operator="equal">
      <formula>$J$4</formula>
    </cfRule>
  </conditionalFormatting>
  <dataValidations count="1">
    <dataValidation type="list" allowBlank="1" showInputMessage="1" showErrorMessage="1" sqref="F4:F6 F8:F9" xr:uid="{E1C4B901-AF23-48F7-A54B-5BD1A4369A35}">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72AC6-308C-4177-A696-45DE71757FEE}">
  <sheetPr codeName="Sheet11">
    <tabColor theme="8" tint="0.59999389629810485"/>
  </sheetPr>
  <dimension ref="A1:J8"/>
  <sheetViews>
    <sheetView showGridLines="0" showRowColHeaders="0" zoomScale="70" zoomScaleNormal="70" workbookViewId="0">
      <selection activeCell="E4" sqref="E4"/>
    </sheetView>
  </sheetViews>
  <sheetFormatPr defaultColWidth="9.1796875" defaultRowHeight="14.5" x14ac:dyDescent="0.35"/>
  <cols>
    <col min="1" max="1" width="12.7265625" style="46" customWidth="1"/>
    <col min="2" max="2" width="38.7265625" style="46" customWidth="1"/>
    <col min="3" max="3" width="72.81640625" style="46" customWidth="1"/>
    <col min="4" max="4" width="31" style="46" customWidth="1"/>
    <col min="5" max="5" width="89.7265625" style="46" customWidth="1"/>
    <col min="6" max="6" width="30.7265625" style="46" customWidth="1"/>
    <col min="7" max="8" width="0" style="46" hidden="1" customWidth="1"/>
    <col min="9" max="10" width="9.1796875" style="46" hidden="1" customWidth="1"/>
    <col min="11" max="16384" width="9.1796875" style="46"/>
  </cols>
  <sheetData>
    <row r="1" spans="1:10" ht="29.5" x14ac:dyDescent="0.55000000000000004">
      <c r="A1" s="332" t="s">
        <v>296</v>
      </c>
      <c r="B1" s="332"/>
      <c r="C1" s="332"/>
      <c r="D1" s="332"/>
      <c r="E1" s="333"/>
      <c r="F1" s="333"/>
    </row>
    <row r="2" spans="1:10" ht="135.75" customHeight="1" x14ac:dyDescent="0.35">
      <c r="A2" s="327" t="s">
        <v>297</v>
      </c>
      <c r="B2" s="328"/>
      <c r="C2" s="328"/>
      <c r="D2" s="329"/>
      <c r="E2" s="330" t="s">
        <v>277</v>
      </c>
      <c r="F2" s="331"/>
    </row>
    <row r="3" spans="1:10" s="170" customFormat="1" ht="66.75" customHeight="1" x14ac:dyDescent="0.35">
      <c r="A3" s="168" t="s">
        <v>254</v>
      </c>
      <c r="B3" s="168" t="s">
        <v>255</v>
      </c>
      <c r="C3" s="168" t="s">
        <v>256</v>
      </c>
      <c r="D3" s="168" t="s">
        <v>257</v>
      </c>
      <c r="E3" s="169" t="s">
        <v>258</v>
      </c>
      <c r="F3" s="169" t="s">
        <v>259</v>
      </c>
    </row>
    <row r="4" spans="1:10" ht="63" x14ac:dyDescent="0.35">
      <c r="A4" s="171">
        <v>24</v>
      </c>
      <c r="B4" s="232" t="s">
        <v>280</v>
      </c>
      <c r="C4" s="216" t="s">
        <v>298</v>
      </c>
      <c r="D4" s="174" t="s">
        <v>262</v>
      </c>
      <c r="E4" s="181"/>
      <c r="F4" s="10" t="s">
        <v>88</v>
      </c>
      <c r="J4" s="112" t="s">
        <v>89</v>
      </c>
    </row>
    <row r="5" spans="1:10" ht="56" x14ac:dyDescent="0.35">
      <c r="J5" s="113" t="s">
        <v>658</v>
      </c>
    </row>
    <row r="6" spans="1:10" ht="70.5" thickBot="1" x14ac:dyDescent="0.4">
      <c r="J6" s="114" t="s">
        <v>94</v>
      </c>
    </row>
    <row r="7" spans="1:10" ht="70.5" thickBot="1" x14ac:dyDescent="0.4">
      <c r="J7" s="115" t="s">
        <v>97</v>
      </c>
    </row>
    <row r="8" spans="1:10" x14ac:dyDescent="0.35">
      <c r="J8" s="116" t="s">
        <v>88</v>
      </c>
    </row>
  </sheetData>
  <sheetProtection algorithmName="SHA-512" hashValue="xF5bzP/1XsE353kv0XvmiS/wKpw516FLZ9uHf28Dv7Ot2F0IccYT+711Pd9lkvNxOGAJL3v7OhZ+siBzCGJO+Q==" saltValue="ytbiOvc9hwpqHk4R7S6g5Q==" spinCount="100000" sheet="1" objects="1" scenarios="1" selectLockedCells="1"/>
  <mergeCells count="4">
    <mergeCell ref="A1:D1"/>
    <mergeCell ref="E1:F1"/>
    <mergeCell ref="A2:D2"/>
    <mergeCell ref="E2:F2"/>
  </mergeCells>
  <conditionalFormatting sqref="F4">
    <cfRule type="cellIs" dxfId="39" priority="9" operator="equal">
      <formula>$J$7</formula>
    </cfRule>
    <cfRule type="cellIs" dxfId="38" priority="10" operator="equal">
      <formula>$J$6</formula>
    </cfRule>
    <cfRule type="cellIs" dxfId="37" priority="11" operator="equal">
      <formula>$J$5</formula>
    </cfRule>
    <cfRule type="cellIs" dxfId="36" priority="12" operator="equal">
      <formula>$J$4</formula>
    </cfRule>
  </conditionalFormatting>
  <dataValidations count="1">
    <dataValidation type="list" allowBlank="1" showInputMessage="1" showErrorMessage="1" sqref="F4" xr:uid="{F8DA7746-E16F-4776-87BD-DDB157CC8DF9}">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83FFC-A9CF-4B9E-A491-76CDC0A9ECF2}">
  <sheetPr codeName="Sheet12">
    <tabColor theme="8" tint="0.59999389629810485"/>
  </sheetPr>
  <dimension ref="A1:J8"/>
  <sheetViews>
    <sheetView showGridLines="0" showRowColHeaders="0" zoomScale="70" zoomScaleNormal="70" workbookViewId="0">
      <selection activeCell="E4" sqref="E4"/>
    </sheetView>
  </sheetViews>
  <sheetFormatPr defaultColWidth="9.1796875" defaultRowHeight="14.5" x14ac:dyDescent="0.35"/>
  <cols>
    <col min="1" max="1" width="12.54296875" style="46" customWidth="1"/>
    <col min="2" max="2" width="38.54296875" style="46" customWidth="1"/>
    <col min="3" max="3" width="73.1796875" style="46" customWidth="1"/>
    <col min="4" max="4" width="30.7265625" style="46" customWidth="1"/>
    <col min="5" max="5" width="89.81640625" style="46" customWidth="1"/>
    <col min="6" max="6" width="43.7265625" style="46" customWidth="1"/>
    <col min="7" max="8" width="0" style="46" hidden="1" customWidth="1"/>
    <col min="9" max="9" width="9.81640625" style="46" hidden="1" customWidth="1"/>
    <col min="10" max="10" width="9.1796875" style="46" hidden="1" customWidth="1"/>
    <col min="11" max="16384" width="9.1796875" style="46"/>
  </cols>
  <sheetData>
    <row r="1" spans="1:10" ht="29.5" x14ac:dyDescent="0.55000000000000004">
      <c r="A1" s="332" t="s">
        <v>299</v>
      </c>
      <c r="B1" s="332"/>
      <c r="C1" s="332"/>
      <c r="D1" s="332"/>
      <c r="E1" s="333"/>
      <c r="F1" s="333"/>
    </row>
    <row r="2" spans="1:10" ht="96.75" customHeight="1" x14ac:dyDescent="0.35">
      <c r="A2" s="327" t="s">
        <v>300</v>
      </c>
      <c r="B2" s="328"/>
      <c r="C2" s="328"/>
      <c r="D2" s="329"/>
      <c r="E2" s="330" t="s">
        <v>277</v>
      </c>
      <c r="F2" s="331"/>
    </row>
    <row r="3" spans="1:10" s="170" customFormat="1" ht="66" customHeight="1" x14ac:dyDescent="0.35">
      <c r="A3" s="168" t="s">
        <v>254</v>
      </c>
      <c r="B3" s="168" t="s">
        <v>255</v>
      </c>
      <c r="C3" s="168" t="s">
        <v>256</v>
      </c>
      <c r="D3" s="168" t="s">
        <v>257</v>
      </c>
      <c r="E3" s="169" t="s">
        <v>258</v>
      </c>
      <c r="F3" s="169" t="s">
        <v>259</v>
      </c>
    </row>
    <row r="4" spans="1:10" ht="89.5" x14ac:dyDescent="0.35">
      <c r="A4" s="171">
        <v>25</v>
      </c>
      <c r="B4" s="232" t="s">
        <v>301</v>
      </c>
      <c r="C4" s="216" t="s">
        <v>302</v>
      </c>
      <c r="D4" s="174" t="s">
        <v>262</v>
      </c>
      <c r="E4" s="181"/>
      <c r="F4" s="10" t="s">
        <v>88</v>
      </c>
      <c r="J4" s="112" t="s">
        <v>89</v>
      </c>
    </row>
    <row r="5" spans="1:10" ht="387" customHeight="1" x14ac:dyDescent="0.35">
      <c r="A5" s="171">
        <v>26</v>
      </c>
      <c r="B5" s="172" t="s">
        <v>263</v>
      </c>
      <c r="C5" s="233" t="s">
        <v>303</v>
      </c>
      <c r="D5" s="179" t="s">
        <v>304</v>
      </c>
      <c r="E5" s="181"/>
      <c r="F5" s="10" t="s">
        <v>88</v>
      </c>
      <c r="J5" s="113" t="s">
        <v>658</v>
      </c>
    </row>
    <row r="6" spans="1:10" s="170" customFormat="1" ht="66" customHeight="1" thickBot="1" x14ac:dyDescent="0.4">
      <c r="A6" s="168" t="s">
        <v>266</v>
      </c>
      <c r="B6" s="169" t="s">
        <v>267</v>
      </c>
      <c r="C6" s="168" t="s">
        <v>268</v>
      </c>
      <c r="D6" s="168" t="s">
        <v>269</v>
      </c>
      <c r="E6" s="169" t="s">
        <v>258</v>
      </c>
      <c r="F6" s="169" t="s">
        <v>259</v>
      </c>
      <c r="J6" s="114" t="s">
        <v>94</v>
      </c>
    </row>
    <row r="7" spans="1:10" ht="238.5" customHeight="1" thickBot="1" x14ac:dyDescent="0.4">
      <c r="A7" s="234" t="s">
        <v>270</v>
      </c>
      <c r="B7" s="234" t="s">
        <v>305</v>
      </c>
      <c r="C7" s="235"/>
      <c r="D7" s="236"/>
      <c r="E7" s="181"/>
      <c r="F7" s="10" t="s">
        <v>88</v>
      </c>
      <c r="J7" s="115" t="s">
        <v>97</v>
      </c>
    </row>
    <row r="8" spans="1:10" x14ac:dyDescent="0.35">
      <c r="J8" s="116" t="s">
        <v>88</v>
      </c>
    </row>
  </sheetData>
  <sheetProtection algorithmName="SHA-512" hashValue="MnzNApjCvxnvqqr42VVyBB9NnGhqAPuu59EDytRBFLgj9cm+d6coIFRCSbsACyzBxPwhYEmuSDcc0Eau4y/lKQ==" saltValue="8uwQtxRooRimqXLRyVL9vg==" spinCount="100000" sheet="1" objects="1" scenarios="1" selectLockedCells="1"/>
  <mergeCells count="4">
    <mergeCell ref="A1:D1"/>
    <mergeCell ref="E1:F1"/>
    <mergeCell ref="A2:D2"/>
    <mergeCell ref="E2:F2"/>
  </mergeCells>
  <conditionalFormatting sqref="F4:F5 F7">
    <cfRule type="cellIs" dxfId="35" priority="9" operator="equal">
      <formula>$J$7</formula>
    </cfRule>
    <cfRule type="cellIs" dxfId="34" priority="10" operator="equal">
      <formula>$J$6</formula>
    </cfRule>
    <cfRule type="cellIs" dxfId="33" priority="11" operator="equal">
      <formula>$J$5</formula>
    </cfRule>
    <cfRule type="cellIs" dxfId="32" priority="12" operator="equal">
      <formula>$J$4</formula>
    </cfRule>
  </conditionalFormatting>
  <dataValidations count="1">
    <dataValidation type="list" allowBlank="1" showInputMessage="1" showErrorMessage="1" sqref="F4:F5 F7" xr:uid="{74150268-876E-40BD-A599-EEE51F137FE7}">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71A2-4B8A-4483-83C9-2F84F5D0FB72}">
  <sheetPr codeName="Sheet13">
    <tabColor theme="8" tint="0.59999389629810485"/>
  </sheetPr>
  <dimension ref="A1:J8"/>
  <sheetViews>
    <sheetView showGridLines="0" showRowColHeaders="0" zoomScale="70" zoomScaleNormal="70" workbookViewId="0">
      <selection activeCell="E7" sqref="E7"/>
    </sheetView>
  </sheetViews>
  <sheetFormatPr defaultColWidth="9.1796875" defaultRowHeight="14.5" x14ac:dyDescent="0.35"/>
  <cols>
    <col min="1" max="1" width="12.54296875" style="46" customWidth="1"/>
    <col min="2" max="2" width="38.54296875" style="46" customWidth="1"/>
    <col min="3" max="3" width="73.1796875" style="46" customWidth="1"/>
    <col min="4" max="4" width="30.54296875" style="46" customWidth="1"/>
    <col min="5" max="5" width="89.7265625" style="46" customWidth="1"/>
    <col min="6" max="6" width="43.7265625" style="46" customWidth="1"/>
    <col min="7" max="8" width="0" style="46" hidden="1" customWidth="1"/>
    <col min="9" max="10" width="9.1796875" style="46" hidden="1" customWidth="1"/>
    <col min="11" max="16384" width="9.1796875" style="46"/>
  </cols>
  <sheetData>
    <row r="1" spans="1:10" ht="30" customHeight="1" x14ac:dyDescent="0.55000000000000004">
      <c r="A1" s="332" t="s">
        <v>306</v>
      </c>
      <c r="B1" s="332"/>
      <c r="C1" s="332"/>
      <c r="D1" s="332"/>
      <c r="E1" s="333"/>
      <c r="F1" s="333"/>
    </row>
    <row r="2" spans="1:10" ht="96" customHeight="1" x14ac:dyDescent="0.35">
      <c r="A2" s="327" t="s">
        <v>307</v>
      </c>
      <c r="B2" s="328"/>
      <c r="C2" s="328"/>
      <c r="D2" s="329"/>
      <c r="E2" s="330" t="s">
        <v>277</v>
      </c>
      <c r="F2" s="331"/>
    </row>
    <row r="3" spans="1:10" s="170" customFormat="1" ht="66" customHeight="1" x14ac:dyDescent="0.35">
      <c r="A3" s="168" t="s">
        <v>254</v>
      </c>
      <c r="B3" s="168" t="s">
        <v>255</v>
      </c>
      <c r="C3" s="168" t="s">
        <v>256</v>
      </c>
      <c r="D3" s="168" t="s">
        <v>257</v>
      </c>
      <c r="E3" s="169" t="s">
        <v>258</v>
      </c>
      <c r="F3" s="169" t="s">
        <v>259</v>
      </c>
    </row>
    <row r="4" spans="1:10" ht="77" x14ac:dyDescent="0.35">
      <c r="A4" s="171">
        <v>27</v>
      </c>
      <c r="B4" s="172" t="s">
        <v>278</v>
      </c>
      <c r="C4" s="216" t="s">
        <v>308</v>
      </c>
      <c r="D4" s="174" t="s">
        <v>262</v>
      </c>
      <c r="E4" s="181"/>
      <c r="F4" s="10" t="s">
        <v>88</v>
      </c>
      <c r="J4" s="112" t="s">
        <v>89</v>
      </c>
    </row>
    <row r="5" spans="1:10" s="170" customFormat="1" ht="66" customHeight="1" x14ac:dyDescent="0.35">
      <c r="A5" s="168" t="s">
        <v>266</v>
      </c>
      <c r="B5" s="169" t="s">
        <v>267</v>
      </c>
      <c r="C5" s="168" t="s">
        <v>268</v>
      </c>
      <c r="D5" s="168" t="s">
        <v>269</v>
      </c>
      <c r="E5" s="169" t="s">
        <v>258</v>
      </c>
      <c r="F5" s="169" t="s">
        <v>259</v>
      </c>
      <c r="J5" s="113" t="s">
        <v>658</v>
      </c>
    </row>
    <row r="6" spans="1:10" ht="160.5" customHeight="1" thickBot="1" x14ac:dyDescent="0.4">
      <c r="A6" s="171" t="s">
        <v>270</v>
      </c>
      <c r="B6" s="171" t="s">
        <v>271</v>
      </c>
      <c r="C6" s="226"/>
      <c r="D6" s="179" t="s">
        <v>309</v>
      </c>
      <c r="E6" s="181"/>
      <c r="F6" s="10" t="s">
        <v>88</v>
      </c>
      <c r="J6" s="114" t="s">
        <v>94</v>
      </c>
    </row>
    <row r="7" spans="1:10" ht="160.5" customHeight="1" thickBot="1" x14ac:dyDescent="0.4">
      <c r="A7" s="171" t="s">
        <v>270</v>
      </c>
      <c r="B7" s="180" t="s">
        <v>286</v>
      </c>
      <c r="C7" s="178"/>
      <c r="D7" s="179" t="s">
        <v>310</v>
      </c>
      <c r="E7" s="181"/>
      <c r="F7" s="10" t="s">
        <v>88</v>
      </c>
      <c r="J7" s="115" t="s">
        <v>97</v>
      </c>
    </row>
    <row r="8" spans="1:10" x14ac:dyDescent="0.35">
      <c r="J8" s="116" t="s">
        <v>88</v>
      </c>
    </row>
  </sheetData>
  <sheetProtection algorithmName="SHA-512" hashValue="gwohSvCKWM+uIEV48yOWN8LZ65wOvBRVVe4hc0w7IECwozp9OtzrOmhdw0xChoblbBGAt9FPp6ryz1S8ozUuUw==" saltValue="FbTyR8Iw00cN/rmjX0UdXQ==" spinCount="100000" sheet="1" objects="1" scenarios="1" selectLockedCells="1"/>
  <mergeCells count="4">
    <mergeCell ref="A1:D1"/>
    <mergeCell ref="E1:F1"/>
    <mergeCell ref="A2:D2"/>
    <mergeCell ref="E2:F2"/>
  </mergeCells>
  <conditionalFormatting sqref="F4 F6 F7">
    <cfRule type="cellIs" dxfId="31" priority="12" operator="equal">
      <formula>$J$4</formula>
    </cfRule>
  </conditionalFormatting>
  <conditionalFormatting sqref="F4 F6:F7">
    <cfRule type="cellIs" dxfId="30" priority="9" operator="equal">
      <formula>$J$7</formula>
    </cfRule>
  </conditionalFormatting>
  <conditionalFormatting sqref="F4 F6:F7">
    <cfRule type="cellIs" dxfId="29" priority="10" operator="equal">
      <formula>$J$6</formula>
    </cfRule>
  </conditionalFormatting>
  <conditionalFormatting sqref="F4 F6:F7">
    <cfRule type="cellIs" dxfId="28" priority="11" operator="equal">
      <formula>$J$5</formula>
    </cfRule>
  </conditionalFormatting>
  <dataValidations count="1">
    <dataValidation type="list" allowBlank="1" showInputMessage="1" showErrorMessage="1" sqref="F4 F6 F7" xr:uid="{ECC7AB62-7570-4378-8FBF-5A97B9C929F6}">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F3BFC-071C-4189-BA67-7232AB72D721}">
  <sheetPr codeName="Sheet14">
    <tabColor theme="8" tint="0.59999389629810485"/>
  </sheetPr>
  <dimension ref="A1:J8"/>
  <sheetViews>
    <sheetView showGridLines="0" showRowColHeaders="0" zoomScale="70" zoomScaleNormal="70" workbookViewId="0">
      <selection activeCell="E4" sqref="E4"/>
    </sheetView>
  </sheetViews>
  <sheetFormatPr defaultColWidth="9.1796875" defaultRowHeight="14.5" x14ac:dyDescent="0.35"/>
  <cols>
    <col min="1" max="1" width="12.7265625" style="46" customWidth="1"/>
    <col min="2" max="2" width="38.54296875" style="46" customWidth="1"/>
    <col min="3" max="3" width="73.1796875" style="46" customWidth="1"/>
    <col min="4" max="4" width="31.1796875" style="46" customWidth="1"/>
    <col min="5" max="5" width="89.7265625" style="46" customWidth="1"/>
    <col min="6" max="6" width="43.7265625" style="46" customWidth="1"/>
    <col min="7" max="8" width="0" style="46" hidden="1" customWidth="1"/>
    <col min="9" max="10" width="9.1796875" style="46" hidden="1" customWidth="1"/>
    <col min="11" max="16384" width="9.1796875" style="46"/>
  </cols>
  <sheetData>
    <row r="1" spans="1:10" ht="29.5" x14ac:dyDescent="0.55000000000000004">
      <c r="A1" s="332" t="s">
        <v>311</v>
      </c>
      <c r="B1" s="332"/>
      <c r="C1" s="332"/>
      <c r="D1" s="332"/>
      <c r="E1" s="333"/>
      <c r="F1" s="333"/>
    </row>
    <row r="2" spans="1:10" ht="96" customHeight="1" x14ac:dyDescent="0.35">
      <c r="A2" s="327" t="s">
        <v>312</v>
      </c>
      <c r="B2" s="328"/>
      <c r="C2" s="328"/>
      <c r="D2" s="329"/>
      <c r="E2" s="330" t="s">
        <v>277</v>
      </c>
      <c r="F2" s="331"/>
    </row>
    <row r="3" spans="1:10" s="170" customFormat="1" ht="66" customHeight="1" x14ac:dyDescent="0.35">
      <c r="A3" s="168" t="s">
        <v>254</v>
      </c>
      <c r="B3" s="168" t="s">
        <v>255</v>
      </c>
      <c r="C3" s="168" t="s">
        <v>256</v>
      </c>
      <c r="D3" s="168" t="s">
        <v>257</v>
      </c>
      <c r="E3" s="169" t="s">
        <v>258</v>
      </c>
      <c r="F3" s="169" t="s">
        <v>259</v>
      </c>
    </row>
    <row r="4" spans="1:10" ht="160.5" customHeight="1" x14ac:dyDescent="0.35">
      <c r="A4" s="171">
        <v>28</v>
      </c>
      <c r="B4" s="172" t="s">
        <v>263</v>
      </c>
      <c r="C4" s="218" t="s">
        <v>313</v>
      </c>
      <c r="D4" s="231" t="s">
        <v>314</v>
      </c>
      <c r="E4" s="181"/>
      <c r="F4" s="10" t="s">
        <v>88</v>
      </c>
      <c r="J4" s="112" t="s">
        <v>89</v>
      </c>
    </row>
    <row r="5" spans="1:10" s="170" customFormat="1" ht="66" customHeight="1" x14ac:dyDescent="0.35">
      <c r="A5" s="168" t="s">
        <v>266</v>
      </c>
      <c r="B5" s="169" t="s">
        <v>267</v>
      </c>
      <c r="C5" s="168" t="s">
        <v>268</v>
      </c>
      <c r="D5" s="168" t="s">
        <v>269</v>
      </c>
      <c r="E5" s="169" t="s">
        <v>258</v>
      </c>
      <c r="F5" s="169" t="s">
        <v>259</v>
      </c>
      <c r="J5" s="113" t="s">
        <v>658</v>
      </c>
    </row>
    <row r="6" spans="1:10" ht="160.5" customHeight="1" thickBot="1" x14ac:dyDescent="0.4">
      <c r="A6" s="171" t="s">
        <v>270</v>
      </c>
      <c r="B6" s="171" t="s">
        <v>271</v>
      </c>
      <c r="C6" s="226"/>
      <c r="D6" s="179" t="s">
        <v>315</v>
      </c>
      <c r="E6" s="181"/>
      <c r="F6" s="10" t="s">
        <v>88</v>
      </c>
      <c r="J6" s="114" t="s">
        <v>94</v>
      </c>
    </row>
    <row r="7" spans="1:10" ht="70.5" thickBot="1" x14ac:dyDescent="0.4">
      <c r="J7" s="115" t="s">
        <v>97</v>
      </c>
    </row>
    <row r="8" spans="1:10" x14ac:dyDescent="0.35">
      <c r="J8" s="116" t="s">
        <v>88</v>
      </c>
    </row>
  </sheetData>
  <sheetProtection algorithmName="SHA-512" hashValue="laLHAi0MJ3kZYAfCmuy19J5IPeUT/CtiDpdh+kIndYfbMMId3h05AsVKQKIbofKiFJpUlEM3QILlNRP9ACdAvg==" saltValue="cDakscKb/QMs1goZ7aVnYA==" spinCount="100000" sheet="1" objects="1" scenarios="1" selectLockedCells="1"/>
  <mergeCells count="4">
    <mergeCell ref="A1:D1"/>
    <mergeCell ref="E1:F1"/>
    <mergeCell ref="A2:D2"/>
    <mergeCell ref="E2:F2"/>
  </mergeCells>
  <conditionalFormatting sqref="F4 F4 F6">
    <cfRule type="cellIs" dxfId="27" priority="8" operator="equal">
      <formula>$J$4</formula>
    </cfRule>
  </conditionalFormatting>
  <conditionalFormatting sqref="F4 F6">
    <cfRule type="cellIs" dxfId="26" priority="5" operator="equal">
      <formula>$J$7</formula>
    </cfRule>
    <cfRule type="cellIs" dxfId="25" priority="6" operator="equal">
      <formula>$J$6</formula>
    </cfRule>
    <cfRule type="cellIs" dxfId="24" priority="7" operator="equal">
      <formula>$J$5</formula>
    </cfRule>
  </conditionalFormatting>
  <dataValidations count="1">
    <dataValidation type="list" allowBlank="1" showInputMessage="1" showErrorMessage="1" sqref="F4 F6" xr:uid="{17442997-A253-4DEA-805C-9D1F0655943A}">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B9DD2-2DBF-440B-9E61-69B52DEF7385}">
  <sheetPr codeName="Sheet15">
    <tabColor theme="8" tint="0.59999389629810485"/>
  </sheetPr>
  <dimension ref="A1:J8"/>
  <sheetViews>
    <sheetView showGridLines="0" showRowColHeaders="0" zoomScale="70" zoomScaleNormal="70" workbookViewId="0">
      <selection activeCell="E6" sqref="E6"/>
    </sheetView>
  </sheetViews>
  <sheetFormatPr defaultColWidth="9.1796875" defaultRowHeight="14.5" x14ac:dyDescent="0.35"/>
  <cols>
    <col min="1" max="1" width="12.7265625" style="46" customWidth="1"/>
    <col min="2" max="2" width="38.54296875" style="46" customWidth="1"/>
    <col min="3" max="3" width="73.1796875" style="46" customWidth="1"/>
    <col min="4" max="4" width="30.7265625" style="46" customWidth="1"/>
    <col min="5" max="5" width="89.7265625" style="46" customWidth="1"/>
    <col min="6" max="6" width="43.7265625" style="46" customWidth="1"/>
    <col min="7" max="8" width="0" style="46" hidden="1" customWidth="1"/>
    <col min="9" max="10" width="9.1796875" style="46" hidden="1" customWidth="1"/>
    <col min="11" max="16384" width="9.1796875" style="46"/>
  </cols>
  <sheetData>
    <row r="1" spans="1:10" ht="29.5" x14ac:dyDescent="0.55000000000000004">
      <c r="A1" s="332" t="s">
        <v>316</v>
      </c>
      <c r="B1" s="332"/>
      <c r="C1" s="332"/>
      <c r="D1" s="332"/>
      <c r="E1" s="333"/>
      <c r="F1" s="333"/>
    </row>
    <row r="2" spans="1:10" ht="96" customHeight="1" x14ac:dyDescent="0.35">
      <c r="A2" s="327" t="s">
        <v>317</v>
      </c>
      <c r="B2" s="328"/>
      <c r="C2" s="328"/>
      <c r="D2" s="329"/>
      <c r="E2" s="330" t="s">
        <v>277</v>
      </c>
      <c r="F2" s="331"/>
    </row>
    <row r="3" spans="1:10" s="170" customFormat="1" ht="66" customHeight="1" x14ac:dyDescent="0.35">
      <c r="A3" s="168" t="s">
        <v>254</v>
      </c>
      <c r="B3" s="168" t="s">
        <v>255</v>
      </c>
      <c r="C3" s="168" t="s">
        <v>256</v>
      </c>
      <c r="D3" s="168" t="s">
        <v>257</v>
      </c>
      <c r="E3" s="169" t="s">
        <v>258</v>
      </c>
      <c r="F3" s="169" t="s">
        <v>259</v>
      </c>
    </row>
    <row r="4" spans="1:10" ht="390.75" customHeight="1" x14ac:dyDescent="0.35">
      <c r="A4" s="171">
        <v>29</v>
      </c>
      <c r="B4" s="172" t="s">
        <v>263</v>
      </c>
      <c r="C4" s="218" t="s">
        <v>318</v>
      </c>
      <c r="D4" s="227" t="s">
        <v>319</v>
      </c>
      <c r="E4" s="181"/>
      <c r="F4" s="10" t="s">
        <v>88</v>
      </c>
      <c r="J4" s="112" t="s">
        <v>89</v>
      </c>
    </row>
    <row r="5" spans="1:10" s="170" customFormat="1" ht="66" customHeight="1" x14ac:dyDescent="0.35">
      <c r="A5" s="168" t="s">
        <v>266</v>
      </c>
      <c r="B5" s="169" t="s">
        <v>267</v>
      </c>
      <c r="C5" s="168" t="s">
        <v>268</v>
      </c>
      <c r="D5" s="168" t="s">
        <v>269</v>
      </c>
      <c r="E5" s="169" t="s">
        <v>258</v>
      </c>
      <c r="F5" s="169" t="s">
        <v>259</v>
      </c>
      <c r="J5" s="113" t="s">
        <v>658</v>
      </c>
    </row>
    <row r="6" spans="1:10" ht="160.5" customHeight="1" thickBot="1" x14ac:dyDescent="0.4">
      <c r="A6" s="171" t="s">
        <v>270</v>
      </c>
      <c r="B6" s="171" t="s">
        <v>271</v>
      </c>
      <c r="C6" s="226"/>
      <c r="D6" s="179" t="s">
        <v>320</v>
      </c>
      <c r="E6" s="181"/>
      <c r="F6" s="10" t="s">
        <v>88</v>
      </c>
      <c r="J6" s="114" t="s">
        <v>94</v>
      </c>
    </row>
    <row r="7" spans="1:10" ht="160.5" customHeight="1" thickBot="1" x14ac:dyDescent="0.4">
      <c r="A7" s="171" t="s">
        <v>270</v>
      </c>
      <c r="B7" s="180" t="s">
        <v>321</v>
      </c>
      <c r="C7" s="178"/>
      <c r="D7" s="179" t="s">
        <v>322</v>
      </c>
      <c r="E7" s="181"/>
      <c r="F7" s="10" t="s">
        <v>88</v>
      </c>
      <c r="J7" s="115" t="s">
        <v>97</v>
      </c>
    </row>
    <row r="8" spans="1:10" x14ac:dyDescent="0.35">
      <c r="J8" s="116" t="s">
        <v>88</v>
      </c>
    </row>
  </sheetData>
  <sheetProtection algorithmName="SHA-512" hashValue="Gw6qBMbd0YKi61fUKuCVWDFmiHlR3WViMPpdPvHp5DRqx9LH8F8ZTbXa3/VWXG2UQeyl5r0XNvhfL2/g1ZBUwQ==" saltValue="kMai8KyGtNxW1XUgo0ILkg==" spinCount="100000" sheet="1" objects="1" scenarios="1" selectLockedCells="1"/>
  <mergeCells count="4">
    <mergeCell ref="A1:D1"/>
    <mergeCell ref="E1:F1"/>
    <mergeCell ref="A2:D2"/>
    <mergeCell ref="E2:F2"/>
  </mergeCells>
  <conditionalFormatting sqref="F4 F6 F7">
    <cfRule type="cellIs" dxfId="23" priority="12" operator="equal">
      <formula>$J$4</formula>
    </cfRule>
  </conditionalFormatting>
  <conditionalFormatting sqref="F4 F6:F7">
    <cfRule type="cellIs" dxfId="22" priority="9" operator="equal">
      <formula>$J$7</formula>
    </cfRule>
  </conditionalFormatting>
  <conditionalFormatting sqref="F4 F6:F7">
    <cfRule type="cellIs" dxfId="21" priority="10" operator="equal">
      <formula>$J$6</formula>
    </cfRule>
  </conditionalFormatting>
  <conditionalFormatting sqref="F4 F6:F7">
    <cfRule type="cellIs" dxfId="20" priority="11" operator="equal">
      <formula>$J$5</formula>
    </cfRule>
  </conditionalFormatting>
  <dataValidations count="1">
    <dataValidation type="list" allowBlank="1" showInputMessage="1" showErrorMessage="1" sqref="F4 F6 F7" xr:uid="{D37E6D04-CAE3-40B3-8265-74CD1E8A7E75}">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66AA6-BE09-41F7-B92C-FDC05FC698D5}">
  <sheetPr codeName="Sheet16">
    <tabColor theme="8" tint="0.59999389629810485"/>
  </sheetPr>
  <dimension ref="A1:DP9"/>
  <sheetViews>
    <sheetView showGridLines="0" showRowColHeaders="0" zoomScale="70" zoomScaleNormal="70" workbookViewId="0">
      <selection activeCell="E6" sqref="E6"/>
    </sheetView>
  </sheetViews>
  <sheetFormatPr defaultColWidth="9.1796875" defaultRowHeight="14.5" x14ac:dyDescent="0.35"/>
  <cols>
    <col min="1" max="1" width="12.7265625" style="46" customWidth="1"/>
    <col min="2" max="2" width="38.54296875" style="46" customWidth="1"/>
    <col min="3" max="3" width="73.1796875" style="46" customWidth="1"/>
    <col min="4" max="4" width="30.7265625" style="46" customWidth="1"/>
    <col min="5" max="5" width="89.7265625" style="46" customWidth="1"/>
    <col min="6" max="6" width="43.7265625" style="46" customWidth="1"/>
    <col min="7" max="8" width="0" style="46" hidden="1" customWidth="1"/>
    <col min="9" max="10" width="9.1796875" style="46" hidden="1" customWidth="1"/>
    <col min="11" max="12" width="9.1796875" style="46" customWidth="1"/>
    <col min="13" max="16384" width="9.1796875" style="46"/>
  </cols>
  <sheetData>
    <row r="1" spans="1:120" ht="29.5" x14ac:dyDescent="0.55000000000000004">
      <c r="A1" s="332" t="s">
        <v>323</v>
      </c>
      <c r="B1" s="332"/>
      <c r="C1" s="332"/>
      <c r="D1" s="332"/>
      <c r="E1" s="333"/>
      <c r="F1" s="333"/>
    </row>
    <row r="2" spans="1:120" ht="96" customHeight="1" x14ac:dyDescent="0.35">
      <c r="A2" s="327" t="s">
        <v>324</v>
      </c>
      <c r="B2" s="328"/>
      <c r="C2" s="328"/>
      <c r="D2" s="329"/>
      <c r="E2" s="330" t="s">
        <v>277</v>
      </c>
      <c r="F2" s="331"/>
    </row>
    <row r="3" spans="1:120" s="170" customFormat="1" ht="66" customHeight="1" x14ac:dyDescent="0.35">
      <c r="A3" s="168" t="s">
        <v>254</v>
      </c>
      <c r="B3" s="168" t="s">
        <v>255</v>
      </c>
      <c r="C3" s="168" t="s">
        <v>256</v>
      </c>
      <c r="D3" s="168" t="s">
        <v>257</v>
      </c>
      <c r="E3" s="169" t="s">
        <v>258</v>
      </c>
      <c r="F3" s="169" t="s">
        <v>259</v>
      </c>
    </row>
    <row r="4" spans="1:120" ht="77" x14ac:dyDescent="0.35">
      <c r="A4" s="171">
        <v>30</v>
      </c>
      <c r="B4" s="172" t="s">
        <v>278</v>
      </c>
      <c r="C4" s="216" t="s">
        <v>325</v>
      </c>
      <c r="D4" s="179" t="s">
        <v>326</v>
      </c>
      <c r="E4" s="181"/>
      <c r="F4" s="10" t="s">
        <v>88</v>
      </c>
      <c r="J4" s="112" t="s">
        <v>89</v>
      </c>
    </row>
    <row r="5" spans="1:120" ht="323.25" customHeight="1" x14ac:dyDescent="0.35">
      <c r="A5" s="171">
        <v>31</v>
      </c>
      <c r="B5" s="172" t="s">
        <v>327</v>
      </c>
      <c r="C5" s="218" t="s">
        <v>328</v>
      </c>
      <c r="D5" s="217" t="s">
        <v>329</v>
      </c>
      <c r="E5" s="181"/>
      <c r="F5" s="10" t="s">
        <v>88</v>
      </c>
      <c r="J5" s="113" t="s">
        <v>658</v>
      </c>
    </row>
    <row r="6" spans="1:120" ht="409.5" customHeight="1" thickBot="1" x14ac:dyDescent="0.4">
      <c r="A6" s="171">
        <v>32</v>
      </c>
      <c r="B6" s="172" t="s">
        <v>330</v>
      </c>
      <c r="C6" s="218" t="s">
        <v>331</v>
      </c>
      <c r="D6" s="227" t="s">
        <v>332</v>
      </c>
      <c r="E6" s="181"/>
      <c r="F6" s="10" t="s">
        <v>88</v>
      </c>
      <c r="J6" s="114" t="s">
        <v>94</v>
      </c>
    </row>
    <row r="7" spans="1:120" s="170" customFormat="1" ht="66" customHeight="1" thickBot="1" x14ac:dyDescent="0.4">
      <c r="A7" s="220" t="s">
        <v>266</v>
      </c>
      <c r="B7" s="221" t="s">
        <v>267</v>
      </c>
      <c r="C7" s="168" t="s">
        <v>268</v>
      </c>
      <c r="D7" s="220" t="s">
        <v>269</v>
      </c>
      <c r="E7" s="221" t="s">
        <v>258</v>
      </c>
      <c r="F7" s="221" t="s">
        <v>259</v>
      </c>
      <c r="J7" s="115" t="s">
        <v>97</v>
      </c>
    </row>
    <row r="8" spans="1:120" s="230" customFormat="1" ht="161.25" customHeight="1" x14ac:dyDescent="0.35">
      <c r="A8" s="222" t="s">
        <v>270</v>
      </c>
      <c r="B8" s="172" t="s">
        <v>271</v>
      </c>
      <c r="C8" s="223"/>
      <c r="D8" s="179" t="s">
        <v>333</v>
      </c>
      <c r="E8" s="215"/>
      <c r="F8" s="10" t="s">
        <v>88</v>
      </c>
      <c r="G8" s="228"/>
      <c r="H8" s="229"/>
      <c r="I8" s="229"/>
      <c r="J8" s="116" t="s">
        <v>88</v>
      </c>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row>
    <row r="9" spans="1:120" s="230" customFormat="1" ht="168.75" customHeight="1" x14ac:dyDescent="0.35">
      <c r="A9" s="222" t="s">
        <v>270</v>
      </c>
      <c r="B9" s="172" t="s">
        <v>321</v>
      </c>
      <c r="C9" s="223"/>
      <c r="D9" s="179" t="s">
        <v>334</v>
      </c>
      <c r="E9" s="215"/>
      <c r="F9" s="10" t="s">
        <v>88</v>
      </c>
      <c r="G9" s="228"/>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row>
  </sheetData>
  <sheetProtection algorithmName="SHA-512" hashValue="I7vp2R0vaCQawLkk/Y5phwGT779zXuTWX05UQZ+KogRYYXTM7YxUypmvriRbRZGF+96ixcPncERkDCOA/DS+Lw==" saltValue="0VvAwCVeziUCaxO/0oLWYA==" spinCount="100000" sheet="1" objects="1" scenarios="1" selectLockedCells="1"/>
  <mergeCells count="4">
    <mergeCell ref="A1:D1"/>
    <mergeCell ref="E1:F1"/>
    <mergeCell ref="A2:D2"/>
    <mergeCell ref="E2:F2"/>
  </mergeCells>
  <conditionalFormatting sqref="F4:F6 F8:F9">
    <cfRule type="cellIs" dxfId="19" priority="17" operator="equal">
      <formula>$J$7</formula>
    </cfRule>
    <cfRule type="cellIs" dxfId="18" priority="18" operator="equal">
      <formula>$J$6</formula>
    </cfRule>
    <cfRule type="cellIs" dxfId="17" priority="19" operator="equal">
      <formula>$J$5</formula>
    </cfRule>
    <cfRule type="cellIs" dxfId="16" priority="20" operator="equal">
      <formula>$J$4</formula>
    </cfRule>
  </conditionalFormatting>
  <dataValidations count="1">
    <dataValidation type="list" allowBlank="1" showInputMessage="1" showErrorMessage="1" sqref="F4:F6 F8:F9" xr:uid="{1F6370E8-950A-4713-BDA7-FCD439F13885}">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D73D3-E998-4BBD-8DE9-AE8CF00A3A7E}">
  <sheetPr codeName="Sheet17">
    <tabColor theme="8" tint="0.59999389629810485"/>
  </sheetPr>
  <dimension ref="A1:J8"/>
  <sheetViews>
    <sheetView showGridLines="0" showRowColHeaders="0" zoomScale="70" zoomScaleNormal="70" workbookViewId="0">
      <selection activeCell="E4" sqref="E4"/>
    </sheetView>
  </sheetViews>
  <sheetFormatPr defaultColWidth="9.1796875" defaultRowHeight="14.5" x14ac:dyDescent="0.35"/>
  <cols>
    <col min="1" max="1" width="12.7265625" style="46" customWidth="1"/>
    <col min="2" max="2" width="38.54296875" style="46" customWidth="1"/>
    <col min="3" max="3" width="73.1796875" style="46" customWidth="1"/>
    <col min="4" max="4" width="30.7265625" style="46" customWidth="1"/>
    <col min="5" max="5" width="89.7265625" style="46" customWidth="1"/>
    <col min="6" max="6" width="43.7265625" style="46" customWidth="1"/>
    <col min="7" max="8" width="0" style="46" hidden="1" customWidth="1"/>
    <col min="9" max="10" width="9.1796875" style="46" hidden="1" customWidth="1"/>
    <col min="11" max="11" width="9.1796875" style="46" customWidth="1"/>
    <col min="12" max="16384" width="9.1796875" style="46"/>
  </cols>
  <sheetData>
    <row r="1" spans="1:10" ht="59.25" customHeight="1" x14ac:dyDescent="0.55000000000000004">
      <c r="A1" s="334" t="s">
        <v>335</v>
      </c>
      <c r="B1" s="332"/>
      <c r="C1" s="332"/>
      <c r="D1" s="332"/>
      <c r="E1" s="333"/>
      <c r="F1" s="333"/>
    </row>
    <row r="2" spans="1:10" ht="96" customHeight="1" x14ac:dyDescent="0.35">
      <c r="A2" s="327" t="s">
        <v>336</v>
      </c>
      <c r="B2" s="328"/>
      <c r="C2" s="328"/>
      <c r="D2" s="329"/>
      <c r="E2" s="330" t="s">
        <v>277</v>
      </c>
      <c r="F2" s="331"/>
    </row>
    <row r="3" spans="1:10" s="170" customFormat="1" ht="66" customHeight="1" x14ac:dyDescent="0.35">
      <c r="A3" s="168" t="s">
        <v>254</v>
      </c>
      <c r="B3" s="168" t="s">
        <v>255</v>
      </c>
      <c r="C3" s="168" t="s">
        <v>256</v>
      </c>
      <c r="D3" s="168" t="s">
        <v>257</v>
      </c>
      <c r="E3" s="169" t="s">
        <v>258</v>
      </c>
      <c r="F3" s="169" t="s">
        <v>259</v>
      </c>
    </row>
    <row r="4" spans="1:10" ht="154.5" x14ac:dyDescent="0.35">
      <c r="A4" s="171">
        <v>33</v>
      </c>
      <c r="B4" s="171" t="s">
        <v>278</v>
      </c>
      <c r="C4" s="216" t="s">
        <v>337</v>
      </c>
      <c r="D4" s="179" t="s">
        <v>262</v>
      </c>
      <c r="E4" s="181"/>
      <c r="F4" s="10" t="s">
        <v>88</v>
      </c>
      <c r="J4" s="112" t="s">
        <v>89</v>
      </c>
    </row>
    <row r="5" spans="1:10" s="170" customFormat="1" ht="62" x14ac:dyDescent="0.35">
      <c r="A5" s="220" t="s">
        <v>266</v>
      </c>
      <c r="B5" s="221" t="s">
        <v>267</v>
      </c>
      <c r="C5" s="168" t="s">
        <v>268</v>
      </c>
      <c r="D5" s="220" t="s">
        <v>269</v>
      </c>
      <c r="E5" s="221" t="s">
        <v>258</v>
      </c>
      <c r="F5" s="221" t="s">
        <v>259</v>
      </c>
      <c r="J5" s="113" t="s">
        <v>658</v>
      </c>
    </row>
    <row r="6" spans="1:10" ht="173.25" customHeight="1" thickBot="1" x14ac:dyDescent="0.4">
      <c r="A6" s="222" t="s">
        <v>270</v>
      </c>
      <c r="B6" s="172" t="s">
        <v>271</v>
      </c>
      <c r="C6" s="223"/>
      <c r="D6" s="179" t="s">
        <v>338</v>
      </c>
      <c r="E6" s="215"/>
      <c r="F6" s="10" t="s">
        <v>88</v>
      </c>
      <c r="J6" s="114" t="s">
        <v>94</v>
      </c>
    </row>
    <row r="7" spans="1:10" ht="164.25" customHeight="1" thickBot="1" x14ac:dyDescent="0.4">
      <c r="A7" s="222" t="s">
        <v>270</v>
      </c>
      <c r="B7" s="172" t="s">
        <v>286</v>
      </c>
      <c r="C7" s="223"/>
      <c r="D7" s="179" t="s">
        <v>339</v>
      </c>
      <c r="E7" s="215"/>
      <c r="F7" s="10" t="s">
        <v>88</v>
      </c>
      <c r="J7" s="115" t="s">
        <v>97</v>
      </c>
    </row>
    <row r="8" spans="1:10" x14ac:dyDescent="0.35">
      <c r="J8" s="116" t="s">
        <v>88</v>
      </c>
    </row>
  </sheetData>
  <sheetProtection algorithmName="SHA-512" hashValue="Jxn+pYWxAZH0IRFVFQvF0ogbvdm8mZgB3J+HudvDFW5Bu44BFR9/a+GvEbHgLex0or1k9Dhx3ATo9XLixi7LSQ==" saltValue="ybTpdh0EdxtbqpHFvjjG2A==" spinCount="100000" sheet="1" objects="1" scenarios="1" selectLockedCells="1"/>
  <mergeCells count="4">
    <mergeCell ref="A1:D1"/>
    <mergeCell ref="E1:F1"/>
    <mergeCell ref="A2:D2"/>
    <mergeCell ref="E2:F2"/>
  </mergeCells>
  <conditionalFormatting sqref="F4 F6:F7">
    <cfRule type="cellIs" dxfId="15" priority="9" operator="equal">
      <formula>$J$7</formula>
    </cfRule>
    <cfRule type="cellIs" dxfId="14" priority="10" operator="equal">
      <formula>$J$6</formula>
    </cfRule>
    <cfRule type="cellIs" dxfId="13" priority="11" operator="equal">
      <formula>$J$5</formula>
    </cfRule>
    <cfRule type="cellIs" dxfId="12" priority="12" operator="equal">
      <formula>$J$4</formula>
    </cfRule>
  </conditionalFormatting>
  <dataValidations count="1">
    <dataValidation type="list" allowBlank="1" showInputMessage="1" showErrorMessage="1" sqref="F4 F6:F7" xr:uid="{2A681508-887A-4B31-996E-3CE686610D88}">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1090-EC6A-4C92-B8FD-2DBD0B182B7B}">
  <sheetPr codeName="Sheet18">
    <tabColor theme="8" tint="0.59999389629810485"/>
  </sheetPr>
  <dimension ref="A1:J8"/>
  <sheetViews>
    <sheetView showGridLines="0" showRowColHeaders="0" zoomScale="70" zoomScaleNormal="70" workbookViewId="0">
      <selection activeCell="E6" sqref="E6"/>
    </sheetView>
  </sheetViews>
  <sheetFormatPr defaultColWidth="9.1796875" defaultRowHeight="14.5" x14ac:dyDescent="0.35"/>
  <cols>
    <col min="1" max="1" width="12.7265625" style="170" customWidth="1"/>
    <col min="2" max="2" width="38.54296875" style="46" customWidth="1"/>
    <col min="3" max="3" width="73.1796875" style="46" customWidth="1"/>
    <col min="4" max="4" width="30.7265625" style="170" customWidth="1"/>
    <col min="5" max="5" width="89.7265625" style="170" customWidth="1"/>
    <col min="6" max="6" width="43.7265625" style="170" customWidth="1"/>
    <col min="7" max="8" width="0" style="46" hidden="1" customWidth="1"/>
    <col min="9" max="10" width="9.1796875" style="46" hidden="1" customWidth="1"/>
    <col min="11" max="16384" width="9.1796875" style="46"/>
  </cols>
  <sheetData>
    <row r="1" spans="1:10" ht="29.5" x14ac:dyDescent="0.55000000000000004">
      <c r="A1" s="332" t="s">
        <v>340</v>
      </c>
      <c r="B1" s="332"/>
      <c r="C1" s="332"/>
      <c r="D1" s="332"/>
      <c r="E1" s="333"/>
      <c r="F1" s="333"/>
    </row>
    <row r="2" spans="1:10" ht="96" customHeight="1" x14ac:dyDescent="0.35">
      <c r="A2" s="327" t="s">
        <v>341</v>
      </c>
      <c r="B2" s="328"/>
      <c r="C2" s="328"/>
      <c r="D2" s="329"/>
      <c r="E2" s="330" t="s">
        <v>277</v>
      </c>
      <c r="F2" s="331"/>
    </row>
    <row r="3" spans="1:10" ht="66" customHeight="1" x14ac:dyDescent="0.35">
      <c r="A3" s="168" t="s">
        <v>254</v>
      </c>
      <c r="B3" s="168" t="s">
        <v>255</v>
      </c>
      <c r="C3" s="168" t="s">
        <v>256</v>
      </c>
      <c r="D3" s="168" t="s">
        <v>257</v>
      </c>
      <c r="E3" s="169" t="s">
        <v>258</v>
      </c>
      <c r="F3" s="169" t="s">
        <v>259</v>
      </c>
    </row>
    <row r="4" spans="1:10" ht="267" customHeight="1" x14ac:dyDescent="0.35">
      <c r="A4" s="171">
        <v>34</v>
      </c>
      <c r="B4" s="171" t="s">
        <v>263</v>
      </c>
      <c r="C4" s="173" t="s">
        <v>342</v>
      </c>
      <c r="D4" s="219" t="s">
        <v>343</v>
      </c>
      <c r="E4" s="224"/>
      <c r="F4" s="10" t="s">
        <v>88</v>
      </c>
      <c r="J4" s="112" t="s">
        <v>89</v>
      </c>
    </row>
    <row r="5" spans="1:10" ht="66" customHeight="1" x14ac:dyDescent="0.35">
      <c r="A5" s="220" t="s">
        <v>266</v>
      </c>
      <c r="B5" s="221" t="s">
        <v>267</v>
      </c>
      <c r="C5" s="168" t="s">
        <v>268</v>
      </c>
      <c r="D5" s="220" t="s">
        <v>269</v>
      </c>
      <c r="E5" s="221" t="s">
        <v>258</v>
      </c>
      <c r="F5" s="221" t="s">
        <v>259</v>
      </c>
      <c r="J5" s="113" t="s">
        <v>658</v>
      </c>
    </row>
    <row r="6" spans="1:10" ht="166.5" customHeight="1" thickBot="1" x14ac:dyDescent="0.4">
      <c r="A6" s="222" t="s">
        <v>270</v>
      </c>
      <c r="B6" s="226" t="s">
        <v>271</v>
      </c>
      <c r="D6" s="179" t="s">
        <v>344</v>
      </c>
      <c r="E6" s="225"/>
      <c r="F6" s="10" t="s">
        <v>88</v>
      </c>
      <c r="J6" s="114" t="s">
        <v>94</v>
      </c>
    </row>
    <row r="7" spans="1:10" ht="165.75" customHeight="1" thickBot="1" x14ac:dyDescent="0.4">
      <c r="A7" s="222" t="s">
        <v>270</v>
      </c>
      <c r="B7" s="172" t="s">
        <v>286</v>
      </c>
      <c r="C7" s="223"/>
      <c r="D7" s="179" t="s">
        <v>345</v>
      </c>
      <c r="E7" s="225"/>
      <c r="F7" s="10" t="s">
        <v>88</v>
      </c>
      <c r="J7" s="115" t="s">
        <v>97</v>
      </c>
    </row>
    <row r="8" spans="1:10" x14ac:dyDescent="0.35">
      <c r="J8" s="116" t="s">
        <v>88</v>
      </c>
    </row>
  </sheetData>
  <sheetProtection algorithmName="SHA-512" hashValue="U6RZcN8WHNg5pdm/IoN7n2HMng3ARfM+/UJi5ZfZGuaVq45KhL4fzVqFK5H3RFhX6FiRTY9ztT/wAcyOWWkmEw==" saltValue="UUbVYAJKPnaZR89mgURYgg==" spinCount="100000" sheet="1" objects="1" scenarios="1" selectLockedCells="1"/>
  <mergeCells count="4">
    <mergeCell ref="A1:D1"/>
    <mergeCell ref="E1:F1"/>
    <mergeCell ref="A2:D2"/>
    <mergeCell ref="E2:F2"/>
  </mergeCells>
  <conditionalFormatting sqref="F4 F6:F7">
    <cfRule type="cellIs" dxfId="11" priority="9" operator="equal">
      <formula>$J$7</formula>
    </cfRule>
    <cfRule type="cellIs" dxfId="10" priority="10" operator="equal">
      <formula>$J$6</formula>
    </cfRule>
    <cfRule type="cellIs" dxfId="9" priority="11" operator="equal">
      <formula>$J$5</formula>
    </cfRule>
    <cfRule type="cellIs" dxfId="8" priority="12" operator="equal">
      <formula>$J$4</formula>
    </cfRule>
  </conditionalFormatting>
  <dataValidations count="1">
    <dataValidation type="list" allowBlank="1" showInputMessage="1" showErrorMessage="1" sqref="F4 F6 F7" xr:uid="{D385EE4A-8C09-407F-AEB4-EEAE21EBD360}">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1E1BE-9F30-4ACB-BE7C-583557231553}">
  <sheetPr codeName="Sheet19">
    <tabColor theme="8" tint="0.59999389629810485"/>
  </sheetPr>
  <dimension ref="A1:J9"/>
  <sheetViews>
    <sheetView showGridLines="0" showRowColHeaders="0" zoomScale="70" zoomScaleNormal="70" workbookViewId="0">
      <selection activeCell="E4" sqref="E4"/>
    </sheetView>
  </sheetViews>
  <sheetFormatPr defaultColWidth="9.1796875" defaultRowHeight="14.5" x14ac:dyDescent="0.35"/>
  <cols>
    <col min="1" max="1" width="12.7265625" style="170" customWidth="1"/>
    <col min="2" max="2" width="38.54296875" style="46" customWidth="1"/>
    <col min="3" max="3" width="73.1796875" style="46" customWidth="1"/>
    <col min="4" max="4" width="30.7265625" style="170" customWidth="1"/>
    <col min="5" max="5" width="89.7265625" style="170" customWidth="1"/>
    <col min="6" max="6" width="43.54296875" style="170" customWidth="1"/>
    <col min="7" max="8" width="0" style="46" hidden="1" customWidth="1"/>
    <col min="9" max="10" width="9.1796875" style="46" hidden="1" customWidth="1"/>
    <col min="11" max="16384" width="9.1796875" style="46"/>
  </cols>
  <sheetData>
    <row r="1" spans="1:10" ht="29.5" x14ac:dyDescent="0.55000000000000004">
      <c r="A1" s="332" t="s">
        <v>346</v>
      </c>
      <c r="B1" s="332"/>
      <c r="C1" s="332"/>
      <c r="D1" s="332"/>
      <c r="E1" s="333"/>
      <c r="F1" s="333"/>
    </row>
    <row r="2" spans="1:10" ht="95.25" customHeight="1" x14ac:dyDescent="0.35">
      <c r="A2" s="327" t="s">
        <v>347</v>
      </c>
      <c r="B2" s="328"/>
      <c r="C2" s="328"/>
      <c r="D2" s="329"/>
      <c r="E2" s="330" t="s">
        <v>277</v>
      </c>
      <c r="F2" s="331"/>
    </row>
    <row r="3" spans="1:10" ht="66" customHeight="1" x14ac:dyDescent="0.35">
      <c r="A3" s="168" t="s">
        <v>254</v>
      </c>
      <c r="B3" s="168" t="s">
        <v>255</v>
      </c>
      <c r="C3" s="168" t="s">
        <v>256</v>
      </c>
      <c r="D3" s="168" t="s">
        <v>257</v>
      </c>
      <c r="E3" s="169" t="s">
        <v>258</v>
      </c>
      <c r="F3" s="169" t="s">
        <v>259</v>
      </c>
    </row>
    <row r="4" spans="1:10" ht="207" x14ac:dyDescent="0.35">
      <c r="A4" s="171">
        <v>35</v>
      </c>
      <c r="B4" s="172" t="s">
        <v>278</v>
      </c>
      <c r="C4" s="216" t="s">
        <v>348</v>
      </c>
      <c r="D4" s="217" t="s">
        <v>262</v>
      </c>
      <c r="E4" s="224"/>
      <c r="F4" s="10" t="s">
        <v>88</v>
      </c>
      <c r="J4" s="112" t="s">
        <v>89</v>
      </c>
    </row>
    <row r="5" spans="1:10" ht="409.5" customHeight="1" x14ac:dyDescent="0.35">
      <c r="A5" s="171">
        <v>36</v>
      </c>
      <c r="B5" s="172" t="s">
        <v>327</v>
      </c>
      <c r="C5" s="218" t="s">
        <v>349</v>
      </c>
      <c r="D5" s="217" t="s">
        <v>350</v>
      </c>
      <c r="E5" s="224"/>
      <c r="F5" s="10" t="s">
        <v>88</v>
      </c>
      <c r="J5" s="113" t="s">
        <v>658</v>
      </c>
    </row>
    <row r="6" spans="1:10" ht="291" customHeight="1" thickBot="1" x14ac:dyDescent="0.4">
      <c r="A6" s="171">
        <v>37</v>
      </c>
      <c r="B6" s="172" t="s">
        <v>351</v>
      </c>
      <c r="C6" s="218" t="s">
        <v>352</v>
      </c>
      <c r="D6" s="219" t="s">
        <v>353</v>
      </c>
      <c r="E6" s="224"/>
      <c r="F6" s="10" t="s">
        <v>88</v>
      </c>
      <c r="J6" s="114" t="s">
        <v>94</v>
      </c>
    </row>
    <row r="7" spans="1:10" ht="66" customHeight="1" thickBot="1" x14ac:dyDescent="0.4">
      <c r="A7" s="220" t="s">
        <v>266</v>
      </c>
      <c r="B7" s="221" t="s">
        <v>267</v>
      </c>
      <c r="C7" s="168" t="s">
        <v>268</v>
      </c>
      <c r="D7" s="220" t="s">
        <v>269</v>
      </c>
      <c r="E7" s="221" t="s">
        <v>258</v>
      </c>
      <c r="F7" s="221" t="s">
        <v>259</v>
      </c>
      <c r="J7" s="115" t="s">
        <v>97</v>
      </c>
    </row>
    <row r="8" spans="1:10" ht="154.5" customHeight="1" x14ac:dyDescent="0.35">
      <c r="A8" s="222" t="s">
        <v>270</v>
      </c>
      <c r="B8" s="172" t="s">
        <v>271</v>
      </c>
      <c r="C8" s="223"/>
      <c r="D8" s="179" t="s">
        <v>354</v>
      </c>
      <c r="E8" s="225"/>
      <c r="F8" s="10" t="s">
        <v>88</v>
      </c>
      <c r="J8" s="116" t="s">
        <v>88</v>
      </c>
    </row>
    <row r="9" spans="1:10" ht="178.5" customHeight="1" x14ac:dyDescent="0.35">
      <c r="A9" s="222" t="s">
        <v>270</v>
      </c>
      <c r="B9" s="172" t="s">
        <v>321</v>
      </c>
      <c r="C9" s="223"/>
      <c r="D9" s="179" t="s">
        <v>355</v>
      </c>
      <c r="E9" s="225"/>
      <c r="F9" s="10" t="s">
        <v>88</v>
      </c>
    </row>
  </sheetData>
  <sheetProtection algorithmName="SHA-512" hashValue="v6Yu2QgTkY6mDESA+G9Y4M4guMQaiTMeEDOLZ66JW10VknFQtORn4aufgYbfJvSmvVlX0CnvE8is5yEkBzWLDw==" saltValue="vFXuWx9KVjwRco2AdF4Z4A==" spinCount="100000" sheet="1" objects="1" scenarios="1" selectLockedCells="1"/>
  <mergeCells count="4">
    <mergeCell ref="A1:D1"/>
    <mergeCell ref="E1:F1"/>
    <mergeCell ref="A2:D2"/>
    <mergeCell ref="E2:F2"/>
  </mergeCells>
  <conditionalFormatting sqref="F4:F6 F8:F9">
    <cfRule type="cellIs" dxfId="7" priority="17" operator="equal">
      <formula>$J$7</formula>
    </cfRule>
    <cfRule type="cellIs" dxfId="6" priority="18" operator="equal">
      <formula>$J$6</formula>
    </cfRule>
    <cfRule type="cellIs" dxfId="5" priority="19" operator="equal">
      <formula>$J$5</formula>
    </cfRule>
    <cfRule type="cellIs" dxfId="4" priority="20" operator="equal">
      <formula>$J$4</formula>
    </cfRule>
  </conditionalFormatting>
  <dataValidations count="1">
    <dataValidation type="list" allowBlank="1" showInputMessage="1" showErrorMessage="1" sqref="F4:F6 F8:F9" xr:uid="{6D6E1A33-EE12-401A-8C3D-008BEF3F2826}">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AF588-B2E9-427F-B04F-83FE1EA7C40D}">
  <sheetPr codeName="Sheet2">
    <tabColor theme="5" tint="0.59999389629810485"/>
  </sheetPr>
  <dimension ref="A1:K28"/>
  <sheetViews>
    <sheetView showGridLines="0" showRowColHeaders="0" showOutlineSymbols="0" showWhiteSpace="0" zoomScale="70" zoomScaleNormal="70" workbookViewId="0">
      <selection activeCell="B4" sqref="B4"/>
    </sheetView>
  </sheetViews>
  <sheetFormatPr defaultColWidth="9.1796875" defaultRowHeight="14" x14ac:dyDescent="0.3"/>
  <cols>
    <col min="1" max="1" width="78.453125" style="34" customWidth="1"/>
    <col min="2" max="2" width="86.453125" style="34" customWidth="1"/>
    <col min="3" max="4" width="2.453125" style="34" customWidth="1"/>
    <col min="5" max="5" width="46.7265625" style="34" customWidth="1"/>
    <col min="6" max="6" width="96" style="34" customWidth="1"/>
    <col min="7" max="7" width="0" style="34" hidden="1" customWidth="1"/>
    <col min="8" max="9" width="9.1796875" style="34" hidden="1" customWidth="1"/>
    <col min="10" max="16384" width="9.1796875" style="34"/>
  </cols>
  <sheetData>
    <row r="1" spans="1:11" s="31" customFormat="1" ht="30.75" customHeight="1" x14ac:dyDescent="0.3">
      <c r="A1" s="30" t="s">
        <v>47</v>
      </c>
      <c r="B1" s="42"/>
    </row>
    <row r="2" spans="1:11" s="31" customFormat="1" ht="7.5" customHeight="1" x14ac:dyDescent="0.3">
      <c r="A2" s="43"/>
      <c r="B2" s="42"/>
    </row>
    <row r="3" spans="1:11" s="31" customFormat="1" ht="81.75" customHeight="1" x14ac:dyDescent="0.35">
      <c r="A3" s="44"/>
      <c r="B3" s="45" t="s">
        <v>48</v>
      </c>
      <c r="C3" s="46"/>
      <c r="D3" s="46"/>
      <c r="E3" s="47" t="s">
        <v>49</v>
      </c>
      <c r="F3" s="48" t="s">
        <v>651</v>
      </c>
    </row>
    <row r="4" spans="1:11" s="31" customFormat="1" ht="39.75" customHeight="1" x14ac:dyDescent="0.3">
      <c r="A4" s="49" t="s">
        <v>50</v>
      </c>
      <c r="B4" s="2"/>
      <c r="E4" s="50" t="s">
        <v>47</v>
      </c>
      <c r="F4" s="51" t="str">
        <f>IF(SUM(I4:I28)=0,"Complete","Please provide a response for all required rows")</f>
        <v>Please provide a response for all required rows</v>
      </c>
      <c r="H4" s="31">
        <f>IF(F4="Complete",1,0)</f>
        <v>0</v>
      </c>
      <c r="I4" s="34">
        <f>IF(ISBLANK(B4)=TRUE,1,0)</f>
        <v>1</v>
      </c>
    </row>
    <row r="5" spans="1:11" s="31" customFormat="1" ht="38.25" customHeight="1" x14ac:dyDescent="0.3">
      <c r="A5" s="49" t="s">
        <v>51</v>
      </c>
      <c r="B5" s="2"/>
      <c r="E5" s="50" t="s">
        <v>650</v>
      </c>
      <c r="F5" s="51" t="str" cm="1">
        <f t="array" ref="F5:G5">IF('Gen BATCs 1-15'!D2:E2="Complete","Complete","Please provide a Compliance status for all rows as part of BAT 1-15")</f>
        <v>Please provide a Compliance status for all rows as part of BAT 1-15</v>
      </c>
      <c r="G5" s="31" t="str">
        <v>Please provide a Compliance status for all rows as part of BAT 1-15</v>
      </c>
      <c r="H5" s="31">
        <f t="shared" ref="H5:H9" si="0">IF(F5="Complete",1,0)</f>
        <v>0</v>
      </c>
      <c r="I5" s="34">
        <f>IF(ISBLANK(B5)=TRUE,1,0)</f>
        <v>1</v>
      </c>
    </row>
    <row r="6" spans="1:11" s="31" customFormat="1" ht="34.5" customHeight="1" x14ac:dyDescent="0.3">
      <c r="A6" s="49" t="s">
        <v>52</v>
      </c>
      <c r="B6" s="2"/>
      <c r="E6" s="50" t="s">
        <v>55</v>
      </c>
      <c r="F6" s="52" t="str" cm="1">
        <f t="array" ref="F6:G6">IF(' BAT 4 Water monitoring'!E2:F2="Complete","Complete","Please provide a Compliance Status for all rows as part of BAT 4")</f>
        <v>Please provide a Compliance Status for all rows as part of BAT 4</v>
      </c>
      <c r="G6" s="31" t="str">
        <v>Please provide a Compliance Status for all rows as part of BAT 4</v>
      </c>
      <c r="H6" s="31">
        <f t="shared" si="0"/>
        <v>0</v>
      </c>
      <c r="I6" s="34">
        <f>IF(ISBLANK(B6)=TRUE,1,0)</f>
        <v>1</v>
      </c>
    </row>
    <row r="7" spans="1:11" ht="37.5" customHeight="1" x14ac:dyDescent="0.3">
      <c r="A7" s="49" t="s">
        <v>53</v>
      </c>
      <c r="B7" s="2" t="s">
        <v>54</v>
      </c>
      <c r="E7" s="50" t="s">
        <v>57</v>
      </c>
      <c r="F7" s="52" t="str" cm="1">
        <f t="array" ref="F7:G7">IF('BAT 5 channelled air monitoring'!F2:G2="Complete","Complete","Please supply a Compliance Status for all rows as part of BAT 5")</f>
        <v>Please supply a Compliance Status for all rows as part of BAT 5</v>
      </c>
      <c r="G7" s="34" t="str">
        <v>Please supply a Compliance Status for all rows as part of BAT 5</v>
      </c>
      <c r="H7" s="31">
        <f t="shared" si="0"/>
        <v>0</v>
      </c>
      <c r="I7" s="34">
        <f>IF(OR(ISBLANK(B7)=TRUE,B7="Select a response"),1,0)</f>
        <v>1</v>
      </c>
    </row>
    <row r="8" spans="1:11" ht="36" customHeight="1" x14ac:dyDescent="0.3">
      <c r="A8" s="49" t="s">
        <v>56</v>
      </c>
      <c r="B8" s="2"/>
      <c r="E8" s="50" t="s">
        <v>59</v>
      </c>
      <c r="F8" s="52" t="str" cm="1">
        <f t="array" ref="F8:G8">IF('BAT 12 direct emiss to water'!D2:E2="Complete","Complete","Please supply a compliance Status for all rows as part of BAT 12")</f>
        <v>Please supply a compliance Status for all rows as part of BAT 12</v>
      </c>
      <c r="G8" s="34" t="str">
        <v>Please supply a compliance Status for all rows as part of BAT 12</v>
      </c>
      <c r="H8" s="31">
        <f t="shared" si="0"/>
        <v>0</v>
      </c>
    </row>
    <row r="9" spans="1:11" ht="42.75" customHeight="1" x14ac:dyDescent="0.3">
      <c r="A9" s="49" t="s">
        <v>58</v>
      </c>
      <c r="B9" s="2" t="s">
        <v>54</v>
      </c>
      <c r="E9" s="50" t="s">
        <v>62</v>
      </c>
      <c r="F9" s="52" t="str" cm="1">
        <f t="array" ref="F9:G9">IF('SiteCondition &amp; BaselineReport'!D2:E2="Complete","Complete","Please provide a response for all rows in sections 1 - 3")</f>
        <v>Please provide a response for all rows in sections 1 - 3</v>
      </c>
      <c r="G9" s="34" t="str">
        <v>Please provide a response for all rows in sections 1 - 3</v>
      </c>
      <c r="H9" s="31">
        <f t="shared" si="0"/>
        <v>0</v>
      </c>
      <c r="I9" s="34">
        <f>IF(OR(ISBLANK(B9)=TRUE,B9="Select a response"),1,0)</f>
        <v>1</v>
      </c>
    </row>
    <row r="10" spans="1:11" ht="48" customHeight="1" thickBot="1" x14ac:dyDescent="0.4">
      <c r="A10" s="49" t="s">
        <v>60</v>
      </c>
      <c r="B10" s="2"/>
      <c r="E10" s="46"/>
      <c r="F10" s="46"/>
      <c r="G10" s="46"/>
      <c r="H10" s="46"/>
      <c r="I10" s="46"/>
      <c r="J10" s="46"/>
      <c r="K10" s="46"/>
    </row>
    <row r="11" spans="1:11" ht="64" customHeight="1" thickBot="1" x14ac:dyDescent="0.4">
      <c r="A11" s="49" t="s">
        <v>61</v>
      </c>
      <c r="B11" s="2"/>
      <c r="E11" s="46"/>
      <c r="F11" s="53" t="str">
        <f>IF(SUM(H4:H9)=6,"READY FOR SUBMISSION","RETURN INCOMPLETE - Please check all requirements are met")</f>
        <v>RETURN INCOMPLETE - Please check all requirements are met</v>
      </c>
      <c r="G11" s="46"/>
      <c r="H11" s="46"/>
      <c r="I11" s="46"/>
      <c r="J11" s="46"/>
      <c r="K11" s="46"/>
    </row>
    <row r="12" spans="1:11" ht="17.5" x14ac:dyDescent="0.3">
      <c r="A12" s="54"/>
    </row>
    <row r="13" spans="1:11" ht="40.5" customHeight="1" thickBot="1" x14ac:dyDescent="0.35">
      <c r="A13" s="49" t="s">
        <v>63</v>
      </c>
      <c r="B13" s="2" t="s">
        <v>54</v>
      </c>
      <c r="I13" s="34">
        <f>IF(OR(ISBLANK(B13)=TRUE,B13="Select a response"),1,0)</f>
        <v>1</v>
      </c>
    </row>
    <row r="14" spans="1:11" ht="34.5" customHeight="1" x14ac:dyDescent="0.3">
      <c r="A14" s="49" t="s">
        <v>64</v>
      </c>
      <c r="B14" s="2"/>
      <c r="F14" s="267" t="s">
        <v>71</v>
      </c>
    </row>
    <row r="15" spans="1:11" ht="77.25" customHeight="1" thickBot="1" x14ac:dyDescent="0.35">
      <c r="A15" s="49" t="s">
        <v>65</v>
      </c>
      <c r="B15" s="2"/>
      <c r="F15" s="268"/>
    </row>
    <row r="16" spans="1:11" ht="17.5" x14ac:dyDescent="0.35">
      <c r="A16" s="55"/>
      <c r="F16" s="46"/>
    </row>
    <row r="17" spans="1:9" ht="98.25" customHeight="1" x14ac:dyDescent="0.3">
      <c r="A17" s="49" t="s">
        <v>66</v>
      </c>
      <c r="B17" s="8" t="s">
        <v>67</v>
      </c>
      <c r="I17" s="34">
        <f>IF(OR(ISBLANK(B17)=TRUE,B17="Please select an activity"),1,0)</f>
        <v>1</v>
      </c>
    </row>
    <row r="18" spans="1:9" ht="85.5" customHeight="1" x14ac:dyDescent="0.3">
      <c r="A18" s="49" t="s">
        <v>68</v>
      </c>
      <c r="B18" s="8" t="s">
        <v>69</v>
      </c>
    </row>
    <row r="19" spans="1:9" ht="85.5" customHeight="1" x14ac:dyDescent="0.3">
      <c r="A19" s="56" t="s">
        <v>70</v>
      </c>
      <c r="B19" s="23"/>
    </row>
    <row r="20" spans="1:9" ht="18" customHeight="1" x14ac:dyDescent="0.3">
      <c r="A20" s="55"/>
    </row>
    <row r="21" spans="1:9" ht="46.5" customHeight="1" x14ac:dyDescent="0.35">
      <c r="A21" s="264" t="s">
        <v>72</v>
      </c>
      <c r="B21" s="8" t="s">
        <v>624</v>
      </c>
      <c r="F21" s="46"/>
      <c r="I21" s="34">
        <f>IF(OR(ISBLANK(B21)=TRUE,B21="Please select a process"),1,0)</f>
        <v>1</v>
      </c>
    </row>
    <row r="22" spans="1:9" ht="46.5" customHeight="1" x14ac:dyDescent="0.35">
      <c r="A22" s="265"/>
      <c r="B22" s="8" t="s">
        <v>73</v>
      </c>
      <c r="F22" s="46"/>
    </row>
    <row r="23" spans="1:9" ht="46.5" customHeight="1" x14ac:dyDescent="0.35">
      <c r="A23" s="265"/>
      <c r="B23" s="8" t="s">
        <v>73</v>
      </c>
      <c r="F23" s="46"/>
    </row>
    <row r="24" spans="1:9" ht="46.5" customHeight="1" x14ac:dyDescent="0.3">
      <c r="A24" s="266"/>
      <c r="B24" s="8" t="s">
        <v>73</v>
      </c>
    </row>
    <row r="25" spans="1:9" ht="79.5" customHeight="1" x14ac:dyDescent="0.3">
      <c r="A25" s="57" t="s">
        <v>74</v>
      </c>
      <c r="B25" s="8"/>
    </row>
    <row r="27" spans="1:9" ht="36" customHeight="1" x14ac:dyDescent="0.3">
      <c r="A27" s="57" t="s">
        <v>75</v>
      </c>
      <c r="B27" s="2" t="s">
        <v>54</v>
      </c>
      <c r="I27" s="34">
        <f>IF(OR(ISBLANK(B27)=TRUE,B27="Select a response"),1,0)</f>
        <v>1</v>
      </c>
    </row>
    <row r="28" spans="1:9" ht="40.5" customHeight="1" x14ac:dyDescent="0.3">
      <c r="A28" s="57" t="s">
        <v>76</v>
      </c>
      <c r="B28" s="8"/>
    </row>
  </sheetData>
  <sheetProtection algorithmName="SHA-512" hashValue="Gx8/sJXbA2rVZ0dItpqrFQg1eahKvxSgJn2XGl1h5+hFoThUnKK4ykiC2L4ailVubdrwvfEPRYEQX53X+IrVEg==" saltValue="joROq1gLUCnHrZKnb0foiA==" spinCount="100000" sheet="1" objects="1" scenarios="1" selectLockedCells="1"/>
  <mergeCells count="2">
    <mergeCell ref="A21:A24"/>
    <mergeCell ref="F14:F15"/>
  </mergeCells>
  <conditionalFormatting sqref="F4:F9">
    <cfRule type="containsText" dxfId="109" priority="3" operator="containsText" text="Complete">
      <formula>NOT(ISERROR(SEARCH("Complete",F4)))</formula>
    </cfRule>
    <cfRule type="containsText" dxfId="108" priority="4" operator="containsText" text="Please">
      <formula>NOT(ISERROR(SEARCH("Please",F4)))</formula>
    </cfRule>
  </conditionalFormatting>
  <conditionalFormatting sqref="F11">
    <cfRule type="containsText" dxfId="107" priority="1" operator="containsText" text="ready">
      <formula>NOT(ISERROR(SEARCH("ready",F11)))</formula>
    </cfRule>
    <cfRule type="containsText" dxfId="106" priority="2" operator="containsText" text="incomplete">
      <formula>NOT(ISERROR(SEARCH("incomplete",F11)))</formula>
    </cfRule>
  </conditionalFormatting>
  <dataValidations count="1">
    <dataValidation allowBlank="1" showInputMessage="1" showErrorMessage="1" sqref="B19" xr:uid="{AF5209DD-A70F-4E5A-A32F-8D95E96030C2}"/>
  </dataValidations>
  <pageMargins left="0.7" right="0.7" top="0.75" bottom="0.75" header="0.3" footer="0.3"/>
  <pageSetup paperSize="9" orientation="portrait" r:id="rId1"/>
  <headerFooter>
    <oddHeader>&amp;C&amp;"Calibri"&amp;10&amp;K0000FFOFFICIAL&amp;1#</oddHeader>
    <oddFooter>&amp;C&amp;1#&amp;"Calibri"&amp;10&amp;K0000FFOFFICIAL</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xr:uid="{41E4883B-8D47-4D08-AF74-3073490E57E4}">
          <x14:formula1>
            <xm:f>DropDowns!$B$2:$B$8</xm:f>
          </x14:formula1>
          <xm:sqref>B18</xm:sqref>
        </x14:dataValidation>
        <x14:dataValidation type="list" allowBlank="1" showInputMessage="1" showErrorMessage="1" xr:uid="{2C222055-2427-4B99-92E8-B9EEDF153E22}">
          <x14:formula1>
            <xm:f>DropDowns!$C$2:$C$23</xm:f>
          </x14:formula1>
          <xm:sqref>B21</xm:sqref>
        </x14:dataValidation>
        <x14:dataValidation type="list" allowBlank="1" showInputMessage="1" showErrorMessage="1" xr:uid="{629A5F5B-FD20-4E16-9B74-E07576546D5E}">
          <x14:formula1>
            <xm:f>DropDowns!$E$2:$E$4</xm:f>
          </x14:formula1>
          <xm:sqref>B7 B9 B13 B27</xm:sqref>
        </x14:dataValidation>
        <x14:dataValidation type="list" allowBlank="1" showInputMessage="1" showErrorMessage="1" xr:uid="{02100C6A-3635-474D-AED8-09E4F300A832}">
          <x14:formula1>
            <xm:f>DropDowns!$A$2:$A$8</xm:f>
          </x14:formula1>
          <xm:sqref>B17</xm:sqref>
        </x14:dataValidation>
        <x14:dataValidation type="list" allowBlank="1" showInputMessage="1" showErrorMessage="1" xr:uid="{0B02D1E2-4F3C-4F73-87B5-8C6B6EA9119B}">
          <x14:formula1>
            <xm:f>DropDowns!$D$2:$D$23</xm:f>
          </x14:formula1>
          <xm:sqref>B22:B24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76F0E-D968-4553-970F-2144EDFD8240}">
  <sheetPr codeName="Sheet20">
    <tabColor theme="9" tint="0.39997558519241921"/>
  </sheetPr>
  <dimension ref="A1:K24"/>
  <sheetViews>
    <sheetView showGridLines="0" showRowColHeaders="0" zoomScale="70" zoomScaleNormal="70" workbookViewId="0">
      <selection activeCell="B10" sqref="B10"/>
    </sheetView>
  </sheetViews>
  <sheetFormatPr defaultColWidth="8.7265625" defaultRowHeight="14.5" x14ac:dyDescent="0.35"/>
  <cols>
    <col min="1" max="1" width="28.81640625" style="121" customWidth="1"/>
    <col min="2" max="3" width="31.81640625" style="121" customWidth="1"/>
    <col min="4" max="4" width="22.7265625" style="121" customWidth="1"/>
    <col min="5" max="5" width="22.81640625" style="121" customWidth="1"/>
    <col min="6" max="6" width="22.54296875" style="121" customWidth="1"/>
    <col min="7" max="7" width="23" style="121" customWidth="1"/>
    <col min="8" max="8" width="22.81640625" style="121" customWidth="1"/>
    <col min="9" max="9" width="36.1796875" style="121" customWidth="1"/>
    <col min="10" max="10" width="22.81640625" style="31" customWidth="1"/>
    <col min="11" max="11" width="96.1796875" style="46" customWidth="1"/>
    <col min="12" max="12" width="26.7265625" style="31" customWidth="1"/>
    <col min="13" max="16384" width="8.7265625" style="31"/>
  </cols>
  <sheetData>
    <row r="1" spans="1:11" ht="34.5" customHeight="1" x14ac:dyDescent="0.35">
      <c r="A1" s="289" t="str">
        <f>IF('General Site Info'!B4="","",'General Site Info'!B4)</f>
        <v/>
      </c>
      <c r="B1" s="289"/>
      <c r="C1" s="289"/>
      <c r="D1" s="289"/>
      <c r="E1" s="289"/>
      <c r="F1" s="289"/>
      <c r="G1" s="289"/>
      <c r="H1" s="289"/>
      <c r="I1" s="197"/>
      <c r="J1" s="105"/>
    </row>
    <row r="2" spans="1:11" ht="33" customHeight="1" x14ac:dyDescent="0.3">
      <c r="A2" s="289" t="str">
        <f>IF('General Site Info'!B5="","",'General Site Info'!B5)</f>
        <v/>
      </c>
      <c r="B2" s="289"/>
      <c r="C2" s="289"/>
      <c r="D2" s="289"/>
      <c r="E2" s="289"/>
      <c r="F2" s="289"/>
      <c r="G2" s="289"/>
      <c r="H2" s="289"/>
      <c r="I2" s="197"/>
      <c r="J2" s="337"/>
      <c r="K2" s="337"/>
    </row>
    <row r="3" spans="1:11" x14ac:dyDescent="0.35">
      <c r="A3" s="106"/>
      <c r="B3" s="106"/>
      <c r="C3" s="106"/>
      <c r="D3" s="106"/>
      <c r="E3" s="106"/>
      <c r="F3" s="106"/>
      <c r="G3" s="106"/>
      <c r="H3" s="106"/>
      <c r="I3" s="106"/>
      <c r="J3" s="107"/>
    </row>
    <row r="4" spans="1:11" s="107" customFormat="1" x14ac:dyDescent="0.35">
      <c r="A4" s="348" t="s">
        <v>462</v>
      </c>
      <c r="B4" s="349"/>
      <c r="C4" s="198"/>
      <c r="D4" s="198"/>
      <c r="E4" s="198"/>
      <c r="F4" s="198"/>
      <c r="G4" s="198"/>
      <c r="H4" s="198"/>
      <c r="I4" s="198"/>
      <c r="J4" s="199"/>
      <c r="K4" s="46"/>
    </row>
    <row r="5" spans="1:11" s="107" customFormat="1" ht="91.5" customHeight="1" x14ac:dyDescent="0.35">
      <c r="A5" s="349"/>
      <c r="B5" s="349"/>
      <c r="C5" s="351" t="s">
        <v>463</v>
      </c>
      <c r="D5" s="352"/>
      <c r="E5" s="352"/>
      <c r="F5" s="352"/>
      <c r="G5" s="352"/>
      <c r="H5" s="352"/>
      <c r="I5" s="352"/>
      <c r="J5" s="352"/>
      <c r="K5" s="46"/>
    </row>
    <row r="6" spans="1:11" s="107" customFormat="1" ht="13.5" customHeight="1" x14ac:dyDescent="0.35">
      <c r="A6" s="350"/>
      <c r="B6" s="350"/>
      <c r="C6" s="200"/>
      <c r="D6" s="200"/>
      <c r="E6" s="200"/>
      <c r="F6" s="200"/>
      <c r="G6" s="200"/>
      <c r="H6" s="198"/>
      <c r="I6" s="198"/>
      <c r="J6" s="199"/>
      <c r="K6" s="46"/>
    </row>
    <row r="7" spans="1:11" s="60" customFormat="1" ht="93.75" customHeight="1" x14ac:dyDescent="0.35">
      <c r="A7" s="201" t="s">
        <v>464</v>
      </c>
      <c r="B7" s="202"/>
      <c r="C7" s="202"/>
      <c r="D7" s="341" t="s">
        <v>465</v>
      </c>
      <c r="E7" s="342"/>
      <c r="F7" s="343"/>
      <c r="G7" s="202"/>
      <c r="H7" s="45"/>
      <c r="I7" s="45"/>
      <c r="J7" s="45"/>
      <c r="K7" s="203" t="s">
        <v>466</v>
      </c>
    </row>
    <row r="8" spans="1:11" s="111" customFormat="1" ht="29.25" customHeight="1" x14ac:dyDescent="0.35">
      <c r="A8" s="344" t="s">
        <v>467</v>
      </c>
      <c r="B8" s="344" t="s">
        <v>468</v>
      </c>
      <c r="C8" s="344" t="s">
        <v>469</v>
      </c>
      <c r="D8" s="338" t="s">
        <v>470</v>
      </c>
      <c r="E8" s="339"/>
      <c r="F8" s="340"/>
      <c r="G8" s="338" t="s">
        <v>471</v>
      </c>
      <c r="H8" s="340"/>
      <c r="I8" s="344" t="s">
        <v>472</v>
      </c>
      <c r="J8" s="346" t="s">
        <v>473</v>
      </c>
      <c r="K8" s="335"/>
    </row>
    <row r="9" spans="1:11" s="111" customFormat="1" ht="29.25" customHeight="1" x14ac:dyDescent="0.35">
      <c r="A9" s="355"/>
      <c r="B9" s="355"/>
      <c r="C9" s="355"/>
      <c r="D9" s="204" t="s">
        <v>474</v>
      </c>
      <c r="E9" s="204" t="s">
        <v>475</v>
      </c>
      <c r="F9" s="204" t="s">
        <v>476</v>
      </c>
      <c r="G9" s="204" t="s">
        <v>474</v>
      </c>
      <c r="H9" s="205" t="s">
        <v>476</v>
      </c>
      <c r="I9" s="345"/>
      <c r="J9" s="347"/>
      <c r="K9" s="336"/>
    </row>
    <row r="10" spans="1:11" s="111" customFormat="1" ht="37.5" customHeight="1" x14ac:dyDescent="0.35">
      <c r="A10" s="206" t="s">
        <v>477</v>
      </c>
      <c r="B10" s="208"/>
      <c r="C10" s="208"/>
      <c r="D10" s="208"/>
      <c r="E10" s="208"/>
      <c r="F10" s="208"/>
      <c r="G10" s="208"/>
      <c r="H10" s="209"/>
      <c r="I10" s="209"/>
      <c r="J10" s="210"/>
      <c r="K10" s="7"/>
    </row>
    <row r="11" spans="1:11" s="111" customFormat="1" ht="69" customHeight="1" x14ac:dyDescent="0.35">
      <c r="A11" s="206" t="s">
        <v>478</v>
      </c>
      <c r="B11" s="208"/>
      <c r="C11" s="208"/>
      <c r="D11" s="208"/>
      <c r="E11" s="208"/>
      <c r="F11" s="208"/>
      <c r="G11" s="208"/>
      <c r="H11" s="209"/>
      <c r="I11" s="209"/>
      <c r="J11" s="210"/>
      <c r="K11" s="26"/>
    </row>
    <row r="12" spans="1:11" s="111" customFormat="1" ht="29.25" customHeight="1" x14ac:dyDescent="0.35">
      <c r="A12" s="206" t="s">
        <v>479</v>
      </c>
      <c r="B12" s="208"/>
      <c r="C12" s="208"/>
      <c r="D12" s="208"/>
      <c r="E12" s="208"/>
      <c r="F12" s="208"/>
      <c r="G12" s="208"/>
      <c r="H12" s="209"/>
      <c r="I12" s="209"/>
      <c r="J12" s="211"/>
      <c r="K12" s="27"/>
    </row>
    <row r="13" spans="1:11" s="111" customFormat="1" ht="29.25" customHeight="1" x14ac:dyDescent="0.35">
      <c r="A13" s="206" t="s">
        <v>455</v>
      </c>
      <c r="B13" s="208"/>
      <c r="C13" s="208"/>
      <c r="D13" s="208"/>
      <c r="E13" s="208"/>
      <c r="F13" s="208"/>
      <c r="G13" s="208"/>
      <c r="H13" s="212"/>
      <c r="I13" s="212"/>
      <c r="J13" s="211"/>
      <c r="K13" s="28"/>
    </row>
    <row r="14" spans="1:11" s="111" customFormat="1" ht="39" customHeight="1" x14ac:dyDescent="0.35">
      <c r="A14" s="206" t="s">
        <v>451</v>
      </c>
      <c r="B14" s="208"/>
      <c r="C14" s="208"/>
      <c r="D14" s="208"/>
      <c r="E14" s="208"/>
      <c r="F14" s="208"/>
      <c r="G14" s="208"/>
      <c r="H14" s="212"/>
      <c r="I14" s="212"/>
      <c r="J14" s="211"/>
      <c r="K14" s="28"/>
    </row>
    <row r="15" spans="1:11" s="111" customFormat="1" ht="29.25" customHeight="1" x14ac:dyDescent="0.35">
      <c r="A15" s="206" t="s">
        <v>480</v>
      </c>
      <c r="B15" s="208"/>
      <c r="C15" s="208"/>
      <c r="D15" s="208"/>
      <c r="E15" s="208"/>
      <c r="F15" s="208"/>
      <c r="G15" s="208"/>
      <c r="H15" s="212"/>
      <c r="I15" s="212"/>
      <c r="J15" s="211"/>
      <c r="K15" s="28"/>
    </row>
    <row r="16" spans="1:11" s="111" customFormat="1" ht="29.25" customHeight="1" x14ac:dyDescent="0.35">
      <c r="A16" s="206" t="s">
        <v>481</v>
      </c>
      <c r="B16" s="208"/>
      <c r="C16" s="208"/>
      <c r="D16" s="208"/>
      <c r="E16" s="208"/>
      <c r="F16" s="208"/>
      <c r="G16" s="208"/>
      <c r="H16" s="212"/>
      <c r="I16" s="212"/>
      <c r="J16" s="211"/>
      <c r="K16" s="28"/>
    </row>
    <row r="17" spans="1:11" s="111" customFormat="1" ht="31" customHeight="1" x14ac:dyDescent="0.35">
      <c r="A17" s="96" t="s">
        <v>482</v>
      </c>
      <c r="B17" s="209"/>
      <c r="C17" s="209"/>
      <c r="D17" s="209"/>
      <c r="E17" s="209"/>
      <c r="F17" s="209"/>
      <c r="G17" s="209"/>
      <c r="H17" s="212"/>
      <c r="I17" s="212"/>
      <c r="J17" s="211"/>
      <c r="K17" s="28"/>
    </row>
    <row r="18" spans="1:11" s="111" customFormat="1" ht="22.5" customHeight="1" x14ac:dyDescent="0.35">
      <c r="A18" s="207" t="s">
        <v>483</v>
      </c>
      <c r="B18" s="213"/>
      <c r="C18" s="213"/>
      <c r="D18" s="213"/>
      <c r="E18" s="213"/>
      <c r="F18" s="213"/>
      <c r="G18" s="213"/>
      <c r="H18" s="29"/>
      <c r="I18" s="29"/>
      <c r="J18" s="214"/>
      <c r="K18" s="215"/>
    </row>
    <row r="19" spans="1:11" s="111" customFormat="1" ht="22.5" customHeight="1" x14ac:dyDescent="0.35">
      <c r="A19" s="184" t="s">
        <v>483</v>
      </c>
      <c r="B19" s="213"/>
      <c r="C19" s="213"/>
      <c r="D19" s="213"/>
      <c r="E19" s="213"/>
      <c r="F19" s="213"/>
      <c r="G19" s="213"/>
      <c r="H19" s="29"/>
      <c r="I19" s="29"/>
      <c r="J19" s="214"/>
      <c r="K19" s="215"/>
    </row>
    <row r="20" spans="1:11" s="111" customFormat="1" ht="22.5" customHeight="1" x14ac:dyDescent="0.35">
      <c r="A20" s="184" t="s">
        <v>483</v>
      </c>
      <c r="B20" s="213"/>
      <c r="C20" s="213"/>
      <c r="D20" s="213"/>
      <c r="E20" s="213"/>
      <c r="F20" s="213"/>
      <c r="G20" s="213"/>
      <c r="H20" s="29"/>
      <c r="I20" s="29"/>
      <c r="J20" s="214"/>
      <c r="K20" s="215"/>
    </row>
    <row r="21" spans="1:11" s="111" customFormat="1" ht="22.5" customHeight="1" x14ac:dyDescent="0.35">
      <c r="A21" s="184" t="s">
        <v>483</v>
      </c>
      <c r="B21" s="213"/>
      <c r="C21" s="213"/>
      <c r="D21" s="213"/>
      <c r="E21" s="213"/>
      <c r="F21" s="213"/>
      <c r="G21" s="213"/>
      <c r="H21" s="29"/>
      <c r="I21" s="29"/>
      <c r="J21" s="214"/>
      <c r="K21" s="215"/>
    </row>
    <row r="22" spans="1:11" s="111" customFormat="1" x14ac:dyDescent="0.35">
      <c r="A22" s="353" t="s">
        <v>484</v>
      </c>
      <c r="B22" s="354"/>
      <c r="C22" s="121"/>
      <c r="D22" s="121"/>
      <c r="E22" s="121"/>
      <c r="F22" s="121"/>
      <c r="G22" s="121"/>
      <c r="H22" s="121"/>
      <c r="I22" s="121"/>
      <c r="K22" s="46"/>
    </row>
    <row r="23" spans="1:11" s="111" customFormat="1" x14ac:dyDescent="0.35">
      <c r="A23" s="121"/>
      <c r="B23" s="121"/>
      <c r="C23" s="121"/>
      <c r="D23" s="121"/>
      <c r="E23" s="121"/>
      <c r="F23" s="121"/>
      <c r="G23" s="121"/>
      <c r="H23" s="121"/>
      <c r="I23" s="121"/>
      <c r="K23" s="46"/>
    </row>
    <row r="24" spans="1:11" s="111" customFormat="1" x14ac:dyDescent="0.35">
      <c r="A24" s="121"/>
      <c r="B24" s="121"/>
      <c r="C24" s="121"/>
      <c r="D24" s="121"/>
      <c r="E24" s="121"/>
      <c r="F24" s="121"/>
      <c r="G24" s="121"/>
      <c r="H24" s="121"/>
      <c r="I24" s="121"/>
      <c r="K24" s="46"/>
    </row>
  </sheetData>
  <sheetProtection algorithmName="SHA-512" hashValue="cGfyXDJ+VLHVGHuYUjdImGGwnoB5z5LhE9AwdfTdgY4Isu8wTn+tR1v+onUIIxd6Auzq/A11H6wO74MgNSZI6w==" saltValue="SUhxW22sG8/Fp1psOIXMfQ==" spinCount="100000" sheet="1" objects="1" scenarios="1" selectLockedCells="1"/>
  <mergeCells count="15">
    <mergeCell ref="A1:H1"/>
    <mergeCell ref="A2:H2"/>
    <mergeCell ref="A4:B6"/>
    <mergeCell ref="C5:J5"/>
    <mergeCell ref="A22:B22"/>
    <mergeCell ref="C8:C9"/>
    <mergeCell ref="B8:B9"/>
    <mergeCell ref="A8:A9"/>
    <mergeCell ref="K8:K9"/>
    <mergeCell ref="J2:K2"/>
    <mergeCell ref="D8:F8"/>
    <mergeCell ref="D7:F7"/>
    <mergeCell ref="G8:H8"/>
    <mergeCell ref="I8:I9"/>
    <mergeCell ref="J8:J9"/>
  </mergeCells>
  <conditionalFormatting sqref="J2">
    <cfRule type="containsText" dxfId="3" priority="1" operator="containsText" text="Please">
      <formula>NOT(ISERROR(SEARCH("Please",J2)))</formula>
    </cfRule>
    <cfRule type="containsText" dxfId="2" priority="2" operator="containsText" text="Complete">
      <formula>NOT(ISERROR(SEARCH("Complete",J2)))</formula>
    </cfRule>
  </conditionalFormatting>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17440-A80F-4EAF-88DC-BBA2BBA524C4}">
  <sheetPr codeName="Sheet21">
    <tabColor theme="9" tint="0.39997558519241921"/>
  </sheetPr>
  <dimension ref="A1:G11"/>
  <sheetViews>
    <sheetView showGridLines="0" showRowColHeaders="0" zoomScale="70" zoomScaleNormal="70" workbookViewId="0">
      <selection activeCell="E8" sqref="E8"/>
    </sheetView>
  </sheetViews>
  <sheetFormatPr defaultColWidth="9.1796875" defaultRowHeight="14.5" x14ac:dyDescent="0.35"/>
  <cols>
    <col min="1" max="1" width="8.26953125" style="170" customWidth="1"/>
    <col min="2" max="2" width="21.81640625" style="170" customWidth="1"/>
    <col min="3" max="3" width="29.7265625" style="46" customWidth="1"/>
    <col min="4" max="4" width="92.54296875" style="46" customWidth="1"/>
    <col min="5" max="5" width="35.453125" style="46" customWidth="1"/>
    <col min="6" max="6" width="114.1796875" style="46" customWidth="1"/>
    <col min="7" max="7" width="27.81640625" style="46" customWidth="1"/>
    <col min="8" max="16384" width="9.1796875" style="46"/>
  </cols>
  <sheetData>
    <row r="1" spans="1:7" ht="45" customHeight="1" x14ac:dyDescent="0.4">
      <c r="A1" s="272" t="str">
        <f>IF('General Site Info'!B4="","",'General Site Info'!B4)</f>
        <v/>
      </c>
      <c r="B1" s="289"/>
      <c r="C1" s="289"/>
      <c r="D1" s="289"/>
      <c r="E1" s="150"/>
      <c r="F1" s="150"/>
      <c r="G1" s="149"/>
    </row>
    <row r="2" spans="1:7" ht="48.75" customHeight="1" x14ac:dyDescent="0.35">
      <c r="A2" s="272" t="str">
        <f>IF('General Site Info'!B5="","",'General Site Info'!B5)</f>
        <v/>
      </c>
      <c r="B2" s="289"/>
      <c r="C2" s="289"/>
      <c r="D2" s="289"/>
      <c r="E2" s="359"/>
      <c r="F2" s="359"/>
      <c r="G2" s="359"/>
    </row>
    <row r="3" spans="1:7" ht="18.75" customHeight="1" x14ac:dyDescent="0.35">
      <c r="A3" s="154"/>
      <c r="B3" s="154"/>
      <c r="C3" s="154"/>
      <c r="D3" s="155"/>
      <c r="E3" s="155"/>
      <c r="F3" s="155"/>
      <c r="G3" s="155"/>
    </row>
    <row r="4" spans="1:7" ht="39" customHeight="1" x14ac:dyDescent="0.35">
      <c r="A4" s="322" t="s">
        <v>485</v>
      </c>
      <c r="B4" s="323"/>
      <c r="C4" s="323"/>
      <c r="D4" s="323"/>
      <c r="E4" s="323"/>
      <c r="F4" s="323"/>
      <c r="G4" s="323"/>
    </row>
    <row r="5" spans="1:7" ht="96.75" customHeight="1" x14ac:dyDescent="0.35">
      <c r="A5" s="324" t="s">
        <v>486</v>
      </c>
      <c r="B5" s="325"/>
      <c r="C5" s="325"/>
      <c r="D5" s="325"/>
      <c r="E5" s="325"/>
      <c r="F5" s="325"/>
      <c r="G5" s="325"/>
    </row>
    <row r="6" spans="1:7" ht="38.25" customHeight="1" x14ac:dyDescent="0.35">
      <c r="A6" s="356" t="s">
        <v>487</v>
      </c>
      <c r="B6" s="357"/>
      <c r="C6" s="357"/>
      <c r="D6" s="358"/>
      <c r="E6" s="358"/>
      <c r="F6" s="358"/>
      <c r="G6" s="358"/>
    </row>
    <row r="7" spans="1:7" ht="153" customHeight="1" x14ac:dyDescent="0.35">
      <c r="A7" s="189" t="s">
        <v>254</v>
      </c>
      <c r="B7" s="189" t="s">
        <v>255</v>
      </c>
      <c r="C7" s="189" t="s">
        <v>488</v>
      </c>
      <c r="D7" s="65" t="s">
        <v>256</v>
      </c>
      <c r="E7" s="189" t="s">
        <v>489</v>
      </c>
      <c r="F7" s="190" t="s">
        <v>490</v>
      </c>
      <c r="G7" s="191" t="s">
        <v>491</v>
      </c>
    </row>
    <row r="8" spans="1:7" ht="183.75" customHeight="1" x14ac:dyDescent="0.35">
      <c r="A8" s="192">
        <v>15</v>
      </c>
      <c r="B8" s="192" t="s">
        <v>492</v>
      </c>
      <c r="C8" s="192" t="s">
        <v>493</v>
      </c>
      <c r="D8" s="193" t="s">
        <v>494</v>
      </c>
      <c r="E8" s="24" t="s">
        <v>54</v>
      </c>
      <c r="F8" s="24"/>
      <c r="G8" s="25"/>
    </row>
    <row r="9" spans="1:7" ht="240" customHeight="1" x14ac:dyDescent="0.35">
      <c r="A9" s="194">
        <v>16</v>
      </c>
      <c r="B9" s="194" t="s">
        <v>492</v>
      </c>
      <c r="C9" s="194" t="s">
        <v>495</v>
      </c>
      <c r="D9" s="195" t="s">
        <v>496</v>
      </c>
      <c r="E9" s="13" t="s">
        <v>54</v>
      </c>
      <c r="F9" s="13"/>
      <c r="G9" s="9"/>
    </row>
    <row r="10" spans="1:7" ht="306.75" customHeight="1" x14ac:dyDescent="0.35">
      <c r="A10" s="194">
        <v>21</v>
      </c>
      <c r="B10" s="194" t="s">
        <v>497</v>
      </c>
      <c r="C10" s="194" t="s">
        <v>498</v>
      </c>
      <c r="D10" s="196" t="s">
        <v>499</v>
      </c>
      <c r="E10" s="13" t="s">
        <v>54</v>
      </c>
      <c r="F10" s="13"/>
      <c r="G10" s="9"/>
    </row>
    <row r="11" spans="1:7" ht="247.5" customHeight="1" x14ac:dyDescent="0.35">
      <c r="A11" s="194">
        <v>38</v>
      </c>
      <c r="B11" s="194" t="s">
        <v>500</v>
      </c>
      <c r="C11" s="194" t="s">
        <v>501</v>
      </c>
      <c r="D11" s="196" t="s">
        <v>502</v>
      </c>
      <c r="E11" s="13" t="s">
        <v>54</v>
      </c>
      <c r="F11" s="13"/>
      <c r="G11" s="9"/>
    </row>
  </sheetData>
  <sheetProtection algorithmName="SHA-512" hashValue="qSC2LazuUCzH+YBtf25f111Y5tsnbFKeeIeufo9oOQ0sfnohxpvP9U5G77WWKWVsWsrVd+8+S8NSFHWOL4P8dA==" saltValue="b86odEyJj1CAhPhzKJdQfQ==" spinCount="100000" sheet="1" objects="1" scenarios="1" selectLockedCells="1"/>
  <mergeCells count="6">
    <mergeCell ref="A6:G6"/>
    <mergeCell ref="A1:D1"/>
    <mergeCell ref="A2:D2"/>
    <mergeCell ref="E2:G2"/>
    <mergeCell ref="A4:G4"/>
    <mergeCell ref="A5:G5"/>
  </mergeCells>
  <conditionalFormatting sqref="E2:F2">
    <cfRule type="containsText" dxfId="1" priority="1" operator="containsText" text="Please">
      <formula>NOT(ISERROR(SEARCH("Please",E2)))</formula>
    </cfRule>
    <cfRule type="containsText" dxfId="0" priority="2" operator="containsText" text="Complete">
      <formula>NOT(ISERROR(SEARCH("Complete",E2)))</formula>
    </cfRule>
  </conditionalFormatting>
  <pageMargins left="0.7" right="0.7" top="0.75" bottom="0.75" header="0.3" footer="0.3"/>
  <pageSetup paperSize="9" orientation="portrait" r:id="rId1"/>
  <headerFooter>
    <oddHeader>&amp;C&amp;"Calibri"&amp;10&amp;K0000FFOFFICIAL&amp;1#</oddHeader>
    <oddFooter>&amp;C&amp;1#&amp;"Calibri"&amp;10&amp;K0000FFOFFICIAL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1AC3B02-0EE0-4BB8-9232-C5C3DFA768B2}">
          <x14:formula1>
            <xm:f>DropDowns!$E$2:$E$4</xm:f>
          </x14:formula1>
          <xm:sqref>E8:E11 F9:F11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D02AC-697C-44D9-BEB6-BB6310F7F356}">
  <sheetPr codeName="Sheet22">
    <tabColor theme="8" tint="-0.499984740745262"/>
  </sheetPr>
  <dimension ref="A1:E22"/>
  <sheetViews>
    <sheetView showGridLines="0" showRowColHeaders="0" zoomScale="80" zoomScaleNormal="80" workbookViewId="0">
      <selection activeCell="E4" sqref="E4"/>
    </sheetView>
  </sheetViews>
  <sheetFormatPr defaultColWidth="9.1796875" defaultRowHeight="14.5" x14ac:dyDescent="0.35"/>
  <cols>
    <col min="1" max="1" width="39.453125" style="46" customWidth="1"/>
    <col min="2" max="2" width="147.7265625" style="46" customWidth="1"/>
    <col min="3" max="4" width="9.1796875" style="46"/>
    <col min="5" max="5" width="30.26953125" style="46" customWidth="1"/>
    <col min="6" max="16384" width="9.1796875" style="46"/>
  </cols>
  <sheetData>
    <row r="1" spans="1:5" ht="45.75" customHeight="1" x14ac:dyDescent="0.35">
      <c r="A1" s="360" t="s">
        <v>541</v>
      </c>
      <c r="B1" s="361"/>
    </row>
    <row r="2" spans="1:5" ht="13.5" customHeight="1" x14ac:dyDescent="0.35">
      <c r="A2" s="31"/>
      <c r="B2" s="31"/>
    </row>
    <row r="3" spans="1:5" ht="20" x14ac:dyDescent="0.35">
      <c r="A3" s="269" t="s">
        <v>589</v>
      </c>
      <c r="B3" s="259"/>
    </row>
    <row r="4" spans="1:5" ht="26" x14ac:dyDescent="0.35">
      <c r="A4" s="278" t="s">
        <v>590</v>
      </c>
      <c r="B4" s="279"/>
      <c r="E4" s="247" t="s">
        <v>649</v>
      </c>
    </row>
    <row r="5" spans="1:5" ht="15.5" x14ac:dyDescent="0.35">
      <c r="A5" s="185" t="s">
        <v>591</v>
      </c>
      <c r="B5" s="185" t="s">
        <v>592</v>
      </c>
    </row>
    <row r="6" spans="1:5" ht="28.5" x14ac:dyDescent="0.35">
      <c r="A6" s="186" t="s">
        <v>643</v>
      </c>
      <c r="B6" s="187" t="s">
        <v>593</v>
      </c>
    </row>
    <row r="7" spans="1:5" ht="25.5" customHeight="1" x14ac:dyDescent="0.35">
      <c r="A7" s="186" t="s">
        <v>594</v>
      </c>
      <c r="B7" s="188" t="s">
        <v>595</v>
      </c>
    </row>
    <row r="8" spans="1:5" ht="29.25" customHeight="1" x14ac:dyDescent="0.35">
      <c r="A8" s="186" t="s">
        <v>596</v>
      </c>
      <c r="B8" s="186" t="s">
        <v>597</v>
      </c>
    </row>
    <row r="9" spans="1:5" ht="26.25" customHeight="1" x14ac:dyDescent="0.35">
      <c r="A9" s="186" t="s">
        <v>391</v>
      </c>
      <c r="B9" s="186" t="s">
        <v>598</v>
      </c>
    </row>
    <row r="10" spans="1:5" ht="27.75" customHeight="1" x14ac:dyDescent="0.35">
      <c r="A10" s="186" t="s">
        <v>599</v>
      </c>
      <c r="B10" s="186" t="s">
        <v>600</v>
      </c>
    </row>
    <row r="11" spans="1:5" ht="21" customHeight="1" x14ac:dyDescent="0.35">
      <c r="A11" s="186" t="s">
        <v>601</v>
      </c>
      <c r="B11" s="186" t="s">
        <v>640</v>
      </c>
    </row>
    <row r="12" spans="1:5" ht="27.75" customHeight="1" x14ac:dyDescent="0.35">
      <c r="A12" s="186" t="s">
        <v>602</v>
      </c>
      <c r="B12" s="186" t="s">
        <v>603</v>
      </c>
    </row>
    <row r="13" spans="1:5" ht="28" x14ac:dyDescent="0.35">
      <c r="A13" s="186" t="s">
        <v>604</v>
      </c>
      <c r="B13" s="186" t="s">
        <v>605</v>
      </c>
    </row>
    <row r="14" spans="1:5" ht="24" customHeight="1" x14ac:dyDescent="0.35">
      <c r="A14" s="186" t="s">
        <v>430</v>
      </c>
      <c r="B14" s="186" t="s">
        <v>641</v>
      </c>
    </row>
    <row r="15" spans="1:5" ht="22.5" customHeight="1" x14ac:dyDescent="0.35">
      <c r="A15" s="186" t="s">
        <v>606</v>
      </c>
      <c r="B15" s="186" t="s">
        <v>607</v>
      </c>
    </row>
    <row r="16" spans="1:5" ht="25.5" customHeight="1" x14ac:dyDescent="0.35">
      <c r="A16" s="186" t="s">
        <v>436</v>
      </c>
      <c r="B16" s="186" t="s">
        <v>642</v>
      </c>
    </row>
    <row r="17" spans="1:2" ht="42" x14ac:dyDescent="0.35">
      <c r="A17" s="186" t="s">
        <v>608</v>
      </c>
      <c r="B17" s="186" t="s">
        <v>609</v>
      </c>
    </row>
    <row r="18" spans="1:2" ht="28" x14ac:dyDescent="0.35">
      <c r="A18" s="186" t="s">
        <v>479</v>
      </c>
      <c r="B18" s="186" t="s">
        <v>610</v>
      </c>
    </row>
    <row r="19" spans="1:2" ht="22.5" customHeight="1" x14ac:dyDescent="0.35">
      <c r="A19" s="186" t="s">
        <v>611</v>
      </c>
      <c r="B19" s="186" t="s">
        <v>612</v>
      </c>
    </row>
    <row r="20" spans="1:2" ht="24" customHeight="1" x14ac:dyDescent="0.35">
      <c r="A20" s="186" t="s">
        <v>455</v>
      </c>
      <c r="B20" s="186" t="s">
        <v>613</v>
      </c>
    </row>
    <row r="21" spans="1:2" ht="22.5" customHeight="1" x14ac:dyDescent="0.35">
      <c r="A21" s="186" t="s">
        <v>614</v>
      </c>
      <c r="B21" s="186" t="s">
        <v>615</v>
      </c>
    </row>
    <row r="22" spans="1:2" ht="27" customHeight="1" x14ac:dyDescent="0.35">
      <c r="A22" s="186" t="s">
        <v>616</v>
      </c>
      <c r="B22" s="186" t="s">
        <v>617</v>
      </c>
    </row>
  </sheetData>
  <sheetProtection algorithmName="SHA-512" hashValue="CTzeWYY9LffZGQbrLoGHAYJKiFmiiBMQ5eSgRT0ru+BV21OTw7Jkpg0NF1HdtvnbppaAxJXW9/CIUU0+z8mpLQ==" saltValue="iRllaZ1Z9mdwkC1FkZpbvA==" spinCount="100000" sheet="1" objects="1" scenarios="1" selectLockedCells="1" selectUnlockedCells="1"/>
  <mergeCells count="3">
    <mergeCell ref="A3:B3"/>
    <mergeCell ref="A4:B4"/>
    <mergeCell ref="A1:B1"/>
  </mergeCells>
  <hyperlinks>
    <hyperlink ref="E4" location="Guidance!A1" display="Back to Guidance" xr:uid="{032DB036-5D87-400C-8EA7-91C150EBA01D}"/>
  </hyperlinks>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B31DE-A22D-45EC-B10E-19B5DDA3EDD3}">
  <sheetPr codeName="Sheet23">
    <tabColor theme="8" tint="-0.499984740745262"/>
  </sheetPr>
  <dimension ref="A1:E27"/>
  <sheetViews>
    <sheetView showGridLines="0" showRowColHeaders="0" showOutlineSymbols="0" showWhiteSpace="0" zoomScale="80" zoomScaleNormal="80" workbookViewId="0">
      <selection activeCell="E4" sqref="E4"/>
    </sheetView>
  </sheetViews>
  <sheetFormatPr defaultColWidth="9.1796875" defaultRowHeight="14" x14ac:dyDescent="0.3"/>
  <cols>
    <col min="1" max="1" width="39.26953125" style="31" customWidth="1"/>
    <col min="2" max="2" width="216.453125" style="31" customWidth="1"/>
    <col min="3" max="4" width="9.1796875" style="34"/>
    <col min="5" max="5" width="30" style="34" customWidth="1"/>
    <col min="6" max="16384" width="9.1796875" style="34"/>
  </cols>
  <sheetData>
    <row r="1" spans="1:5" ht="46.5" customHeight="1" x14ac:dyDescent="0.55000000000000004">
      <c r="A1" s="360" t="s">
        <v>541</v>
      </c>
      <c r="B1" s="362"/>
    </row>
    <row r="3" spans="1:5" ht="39" customHeight="1" x14ac:dyDescent="0.35">
      <c r="A3" s="269" t="s">
        <v>542</v>
      </c>
      <c r="B3" s="259"/>
      <c r="C3" s="182"/>
      <c r="D3" s="46"/>
    </row>
    <row r="4" spans="1:5" ht="39.75" customHeight="1" x14ac:dyDescent="0.3">
      <c r="A4" s="278" t="s">
        <v>543</v>
      </c>
      <c r="B4" s="279"/>
      <c r="E4" s="247" t="s">
        <v>649</v>
      </c>
    </row>
    <row r="5" spans="1:5" ht="30.75" customHeight="1" x14ac:dyDescent="0.3">
      <c r="A5" s="183" t="s">
        <v>544</v>
      </c>
      <c r="B5" s="183" t="s">
        <v>545</v>
      </c>
    </row>
    <row r="6" spans="1:5" ht="54.75" customHeight="1" x14ac:dyDescent="0.3">
      <c r="A6" s="96" t="s">
        <v>546</v>
      </c>
      <c r="B6" s="96" t="s">
        <v>547</v>
      </c>
    </row>
    <row r="7" spans="1:5" ht="40.5" customHeight="1" x14ac:dyDescent="0.3">
      <c r="A7" s="96" t="s">
        <v>548</v>
      </c>
      <c r="B7" s="184" t="s">
        <v>549</v>
      </c>
    </row>
    <row r="8" spans="1:5" ht="44.25" customHeight="1" x14ac:dyDescent="0.3">
      <c r="A8" s="96" t="s">
        <v>550</v>
      </c>
      <c r="B8" s="96" t="s">
        <v>551</v>
      </c>
    </row>
    <row r="9" spans="1:5" ht="36.75" customHeight="1" x14ac:dyDescent="0.3">
      <c r="A9" s="96" t="s">
        <v>552</v>
      </c>
      <c r="B9" s="96" t="s">
        <v>553</v>
      </c>
    </row>
    <row r="10" spans="1:5" ht="32.25" customHeight="1" x14ac:dyDescent="0.3">
      <c r="A10" s="96" t="s">
        <v>554</v>
      </c>
      <c r="B10" s="96" t="s">
        <v>555</v>
      </c>
    </row>
    <row r="11" spans="1:5" ht="30.75" customHeight="1" x14ac:dyDescent="0.3">
      <c r="A11" s="96" t="s">
        <v>556</v>
      </c>
      <c r="B11" s="96" t="s">
        <v>557</v>
      </c>
    </row>
    <row r="12" spans="1:5" ht="30.75" customHeight="1" x14ac:dyDescent="0.3">
      <c r="A12" s="96" t="s">
        <v>558</v>
      </c>
      <c r="B12" s="96" t="s">
        <v>559</v>
      </c>
    </row>
    <row r="13" spans="1:5" ht="30.75" customHeight="1" x14ac:dyDescent="0.3">
      <c r="A13" s="96" t="s">
        <v>560</v>
      </c>
      <c r="B13" s="96" t="s">
        <v>561</v>
      </c>
    </row>
    <row r="14" spans="1:5" ht="36.75" customHeight="1" x14ac:dyDescent="0.3">
      <c r="A14" s="96" t="s">
        <v>562</v>
      </c>
      <c r="B14" s="96" t="s">
        <v>563</v>
      </c>
    </row>
    <row r="15" spans="1:5" ht="32.25" customHeight="1" x14ac:dyDescent="0.3">
      <c r="A15" s="96" t="s">
        <v>564</v>
      </c>
      <c r="B15" s="96" t="s">
        <v>565</v>
      </c>
    </row>
    <row r="16" spans="1:5" ht="41.25" customHeight="1" x14ac:dyDescent="0.3">
      <c r="A16" s="96" t="s">
        <v>566</v>
      </c>
      <c r="B16" s="96" t="s">
        <v>567</v>
      </c>
    </row>
    <row r="17" spans="1:2" ht="44.25" customHeight="1" x14ac:dyDescent="0.3">
      <c r="A17" s="96" t="s">
        <v>568</v>
      </c>
      <c r="B17" s="96" t="s">
        <v>569</v>
      </c>
    </row>
    <row r="18" spans="1:2" ht="35.25" customHeight="1" x14ac:dyDescent="0.3">
      <c r="A18" s="96" t="s">
        <v>570</v>
      </c>
      <c r="B18" s="96" t="s">
        <v>571</v>
      </c>
    </row>
    <row r="19" spans="1:2" ht="27" customHeight="1" x14ac:dyDescent="0.3">
      <c r="A19" s="96" t="s">
        <v>572</v>
      </c>
      <c r="B19" s="96" t="s">
        <v>573</v>
      </c>
    </row>
    <row r="20" spans="1:2" ht="42.75" customHeight="1" x14ac:dyDescent="0.3">
      <c r="A20" s="96" t="s">
        <v>574</v>
      </c>
      <c r="B20" s="96" t="s">
        <v>575</v>
      </c>
    </row>
    <row r="21" spans="1:2" ht="48" customHeight="1" x14ac:dyDescent="0.3">
      <c r="A21" s="278" t="s">
        <v>576</v>
      </c>
      <c r="B21" s="279"/>
    </row>
    <row r="22" spans="1:2" ht="35.25" customHeight="1" x14ac:dyDescent="0.3">
      <c r="A22" s="96" t="s">
        <v>577</v>
      </c>
      <c r="B22" s="96" t="s">
        <v>578</v>
      </c>
    </row>
    <row r="23" spans="1:2" ht="27.75" customHeight="1" x14ac:dyDescent="0.3">
      <c r="A23" s="96" t="s">
        <v>579</v>
      </c>
      <c r="B23" s="96" t="s">
        <v>580</v>
      </c>
    </row>
    <row r="24" spans="1:2" ht="39" customHeight="1" x14ac:dyDescent="0.3">
      <c r="A24" s="96" t="s">
        <v>581</v>
      </c>
      <c r="B24" s="96" t="s">
        <v>582</v>
      </c>
    </row>
    <row r="25" spans="1:2" ht="35.25" customHeight="1" x14ac:dyDescent="0.3">
      <c r="A25" s="96" t="s">
        <v>583</v>
      </c>
      <c r="B25" s="96" t="s">
        <v>584</v>
      </c>
    </row>
    <row r="26" spans="1:2" ht="30" customHeight="1" x14ac:dyDescent="0.3">
      <c r="A26" s="96" t="s">
        <v>585</v>
      </c>
      <c r="B26" s="96" t="s">
        <v>586</v>
      </c>
    </row>
    <row r="27" spans="1:2" ht="35.25" customHeight="1" x14ac:dyDescent="0.3">
      <c r="A27" s="96" t="s">
        <v>587</v>
      </c>
      <c r="B27" s="96" t="s">
        <v>588</v>
      </c>
    </row>
  </sheetData>
  <sheetProtection algorithmName="SHA-512" hashValue="b4bUESdzd5nYgkp6CRf1E7vdhUaAj2vN3ts1PtBI7gy0pvHZgmopaHMW5tJMhk2nloMljNd7wvg+X9rk8q1BiA==" saltValue="EeJVncQ/OZvghPNQsORz4Q==" spinCount="100000" sheet="1" objects="1" scenarios="1" selectLockedCells="1" selectUnlockedCells="1"/>
  <mergeCells count="4">
    <mergeCell ref="A3:B3"/>
    <mergeCell ref="A21:B21"/>
    <mergeCell ref="A4:B4"/>
    <mergeCell ref="A1:B1"/>
  </mergeCells>
  <hyperlinks>
    <hyperlink ref="E4" location="Guidance!A1" display="Back to Guidance" xr:uid="{35B32A6A-556D-4CE3-8006-3CA7408EACB3}"/>
  </hyperlinks>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09D1-50AB-4EB1-BF53-E859F5161EB8}">
  <sheetPr codeName="Sheet24">
    <tabColor theme="5"/>
  </sheetPr>
  <dimension ref="A1:F24"/>
  <sheetViews>
    <sheetView showOutlineSymbols="0" showWhiteSpace="0" workbookViewId="0">
      <selection activeCell="E35" sqref="E35"/>
    </sheetView>
  </sheetViews>
  <sheetFormatPr defaultRowHeight="14.5" x14ac:dyDescent="0.35"/>
  <cols>
    <col min="1" max="1" width="77" customWidth="1"/>
    <col min="2" max="2" width="84.26953125" customWidth="1"/>
    <col min="3" max="3" width="27" customWidth="1"/>
    <col min="4" max="4" width="24.54296875" customWidth="1"/>
    <col min="5" max="5" width="19.26953125" customWidth="1"/>
  </cols>
  <sheetData>
    <row r="1" spans="1:6" x14ac:dyDescent="0.35">
      <c r="A1" t="s">
        <v>618</v>
      </c>
      <c r="B1" t="s">
        <v>619</v>
      </c>
      <c r="C1" t="s">
        <v>620</v>
      </c>
      <c r="D1" t="s">
        <v>621</v>
      </c>
      <c r="E1" t="s">
        <v>622</v>
      </c>
      <c r="F1" t="s">
        <v>623</v>
      </c>
    </row>
    <row r="2" spans="1:6" x14ac:dyDescent="0.35">
      <c r="A2" t="s">
        <v>67</v>
      </c>
      <c r="B2" t="s">
        <v>69</v>
      </c>
      <c r="C2" t="s">
        <v>624</v>
      </c>
      <c r="D2" t="s">
        <v>73</v>
      </c>
      <c r="E2" s="1" t="s">
        <v>54</v>
      </c>
      <c r="F2" s="1" t="s">
        <v>54</v>
      </c>
    </row>
    <row r="3" spans="1:6" x14ac:dyDescent="0.35">
      <c r="A3" s="1" t="s">
        <v>652</v>
      </c>
      <c r="B3" s="1" t="s">
        <v>652</v>
      </c>
      <c r="C3" t="s">
        <v>392</v>
      </c>
      <c r="D3" t="s">
        <v>392</v>
      </c>
      <c r="E3" t="s">
        <v>625</v>
      </c>
      <c r="F3" t="s">
        <v>626</v>
      </c>
    </row>
    <row r="4" spans="1:6" x14ac:dyDescent="0.35">
      <c r="A4" s="1" t="s">
        <v>653</v>
      </c>
      <c r="B4" s="1" t="s">
        <v>653</v>
      </c>
      <c r="C4" t="s">
        <v>400</v>
      </c>
      <c r="D4" t="s">
        <v>400</v>
      </c>
      <c r="E4" t="s">
        <v>627</v>
      </c>
      <c r="F4" t="s">
        <v>628</v>
      </c>
    </row>
    <row r="5" spans="1:6" x14ac:dyDescent="0.35">
      <c r="A5" s="1" t="s">
        <v>654</v>
      </c>
      <c r="B5" s="1" t="s">
        <v>654</v>
      </c>
      <c r="C5" t="s">
        <v>403</v>
      </c>
      <c r="D5" t="s">
        <v>403</v>
      </c>
      <c r="E5" s="1"/>
      <c r="F5" s="1" t="s">
        <v>629</v>
      </c>
    </row>
    <row r="6" spans="1:6" x14ac:dyDescent="0.35">
      <c r="A6" s="1" t="s">
        <v>655</v>
      </c>
      <c r="B6" s="1" t="s">
        <v>655</v>
      </c>
      <c r="C6" t="s">
        <v>668</v>
      </c>
      <c r="D6" t="s">
        <v>668</v>
      </c>
      <c r="E6" s="1"/>
    </row>
    <row r="7" spans="1:6" x14ac:dyDescent="0.35">
      <c r="A7" s="1" t="s">
        <v>656</v>
      </c>
      <c r="B7" s="1" t="s">
        <v>656</v>
      </c>
      <c r="C7" t="s">
        <v>669</v>
      </c>
      <c r="D7" t="s">
        <v>669</v>
      </c>
      <c r="E7" s="1"/>
    </row>
    <row r="8" spans="1:6" x14ac:dyDescent="0.35">
      <c r="A8" s="1" t="s">
        <v>657</v>
      </c>
      <c r="B8" s="1" t="s">
        <v>657</v>
      </c>
      <c r="C8" t="s">
        <v>670</v>
      </c>
      <c r="D8" t="s">
        <v>670</v>
      </c>
      <c r="E8" s="1"/>
    </row>
    <row r="9" spans="1:6" x14ac:dyDescent="0.35">
      <c r="A9" s="1"/>
      <c r="B9" s="1"/>
      <c r="C9" t="s">
        <v>406</v>
      </c>
      <c r="D9" t="s">
        <v>406</v>
      </c>
      <c r="E9" s="1"/>
    </row>
    <row r="10" spans="1:6" x14ac:dyDescent="0.35">
      <c r="A10" s="1"/>
      <c r="B10" s="1"/>
      <c r="C10" t="s">
        <v>426</v>
      </c>
      <c r="D10" t="s">
        <v>426</v>
      </c>
      <c r="E10" s="1"/>
    </row>
    <row r="11" spans="1:6" x14ac:dyDescent="0.35">
      <c r="A11" s="1"/>
      <c r="B11" s="1"/>
      <c r="C11" t="s">
        <v>671</v>
      </c>
      <c r="D11" t="s">
        <v>671</v>
      </c>
      <c r="E11" s="1"/>
    </row>
    <row r="12" spans="1:6" x14ac:dyDescent="0.35">
      <c r="A12" s="1"/>
      <c r="B12" s="1"/>
      <c r="C12" t="s">
        <v>672</v>
      </c>
      <c r="D12" t="s">
        <v>672</v>
      </c>
      <c r="E12" s="1"/>
    </row>
    <row r="13" spans="1:6" x14ac:dyDescent="0.35">
      <c r="A13" s="1"/>
      <c r="B13" s="1"/>
      <c r="C13" t="s">
        <v>673</v>
      </c>
      <c r="D13" t="s">
        <v>673</v>
      </c>
      <c r="E13" s="1"/>
    </row>
    <row r="14" spans="1:6" x14ac:dyDescent="0.35">
      <c r="A14" s="1"/>
      <c r="B14" s="1"/>
      <c r="C14" t="s">
        <v>674</v>
      </c>
      <c r="D14" t="s">
        <v>674</v>
      </c>
      <c r="E14" s="1"/>
    </row>
    <row r="15" spans="1:6" x14ac:dyDescent="0.35">
      <c r="A15" s="1"/>
      <c r="B15" s="1"/>
      <c r="C15" t="s">
        <v>659</v>
      </c>
      <c r="D15" t="s">
        <v>659</v>
      </c>
      <c r="E15" s="1"/>
    </row>
    <row r="16" spans="1:6" x14ac:dyDescent="0.35">
      <c r="A16" s="1"/>
      <c r="B16" s="1"/>
      <c r="C16" t="s">
        <v>660</v>
      </c>
      <c r="D16" t="s">
        <v>660</v>
      </c>
      <c r="E16" s="1"/>
    </row>
    <row r="17" spans="1:5" x14ac:dyDescent="0.35">
      <c r="A17" s="1"/>
      <c r="B17" s="1"/>
      <c r="C17" t="s">
        <v>661</v>
      </c>
      <c r="D17" t="s">
        <v>661</v>
      </c>
      <c r="E17" s="1"/>
    </row>
    <row r="18" spans="1:5" x14ac:dyDescent="0.35">
      <c r="A18" s="1"/>
      <c r="B18" s="1"/>
      <c r="C18" t="s">
        <v>662</v>
      </c>
      <c r="D18" t="s">
        <v>662</v>
      </c>
    </row>
    <row r="19" spans="1:5" x14ac:dyDescent="0.35">
      <c r="A19" s="1"/>
      <c r="B19" s="1"/>
      <c r="C19" t="s">
        <v>663</v>
      </c>
      <c r="D19" t="s">
        <v>663</v>
      </c>
    </row>
    <row r="20" spans="1:5" x14ac:dyDescent="0.35">
      <c r="A20" s="1"/>
      <c r="B20" s="1"/>
      <c r="C20" t="s">
        <v>664</v>
      </c>
      <c r="D20" t="s">
        <v>664</v>
      </c>
    </row>
    <row r="21" spans="1:5" x14ac:dyDescent="0.35">
      <c r="A21" s="1"/>
      <c r="B21" s="1"/>
      <c r="C21" t="s">
        <v>665</v>
      </c>
      <c r="D21" t="s">
        <v>665</v>
      </c>
    </row>
    <row r="22" spans="1:5" x14ac:dyDescent="0.35">
      <c r="A22" s="1"/>
      <c r="B22" s="1"/>
      <c r="C22" t="s">
        <v>666</v>
      </c>
      <c r="D22" t="s">
        <v>666</v>
      </c>
    </row>
    <row r="23" spans="1:5" x14ac:dyDescent="0.35">
      <c r="A23" s="1"/>
      <c r="B23" s="1"/>
      <c r="C23" t="s">
        <v>667</v>
      </c>
      <c r="D23" t="s">
        <v>667</v>
      </c>
    </row>
    <row r="24" spans="1:5" x14ac:dyDescent="0.35">
      <c r="A24" s="1"/>
      <c r="B24" s="1"/>
    </row>
  </sheetData>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CD93-CC57-4FBB-91C2-FE0AB6BB7133}">
  <sheetPr codeName="Sheet3">
    <tabColor theme="9"/>
  </sheetPr>
  <dimension ref="A1:J114"/>
  <sheetViews>
    <sheetView showGridLines="0" showRowColHeaders="0" showOutlineSymbols="0" showWhiteSpace="0" topLeftCell="C1" zoomScale="70" zoomScaleNormal="70" workbookViewId="0">
      <selection activeCell="D15" sqref="D15"/>
    </sheetView>
  </sheetViews>
  <sheetFormatPr defaultColWidth="8.7265625" defaultRowHeight="14" x14ac:dyDescent="0.3"/>
  <cols>
    <col min="1" max="1" width="17.54296875" style="34" customWidth="1"/>
    <col min="2" max="2" width="124.26953125" style="34" customWidth="1"/>
    <col min="3" max="3" width="94" style="34" customWidth="1"/>
    <col min="4" max="4" width="82.54296875" style="34" customWidth="1"/>
    <col min="5" max="5" width="38.7265625" style="34" customWidth="1"/>
    <col min="6" max="6" width="10" style="34" hidden="1" customWidth="1"/>
    <col min="7" max="9" width="8.7265625" style="34" hidden="1" customWidth="1"/>
    <col min="10" max="10" width="49.1796875" style="34" hidden="1" customWidth="1"/>
    <col min="11" max="11" width="8.7265625" style="34" customWidth="1"/>
    <col min="12" max="16384" width="8.7265625" style="34"/>
  </cols>
  <sheetData>
    <row r="1" spans="1:10" ht="37.5" customHeight="1" thickBot="1" x14ac:dyDescent="0.35">
      <c r="A1" s="272" t="str">
        <f>IF('General Site Info'!B4="","",'General Site Info'!B4)</f>
        <v/>
      </c>
      <c r="B1" s="273"/>
      <c r="C1" s="58"/>
      <c r="E1" s="59"/>
    </row>
    <row r="2" spans="1:10" ht="36.75" customHeight="1" thickBot="1" x14ac:dyDescent="0.35">
      <c r="A2" s="272" t="str">
        <f>IF('General Site Info'!B5="","",'General Site Info'!B5)</f>
        <v/>
      </c>
      <c r="B2" s="273"/>
      <c r="C2" s="58"/>
      <c r="D2" s="276" t="str">
        <f>IF(SUM(F8:F100)=0,"Complete","Please provide a Compliance Status for all rows as part of BAT 1-15")</f>
        <v>Please provide a Compliance Status for all rows as part of BAT 1-15</v>
      </c>
      <c r="E2" s="277"/>
    </row>
    <row r="3" spans="1:10" x14ac:dyDescent="0.3">
      <c r="A3" s="60"/>
      <c r="B3" s="60"/>
      <c r="C3" s="60"/>
      <c r="D3" s="60"/>
      <c r="E3" s="60"/>
    </row>
    <row r="4" spans="1:10" ht="14.5" thickBot="1" x14ac:dyDescent="0.35">
      <c r="A4" s="61"/>
      <c r="B4" s="31"/>
      <c r="C4" s="62"/>
      <c r="D4" s="63" t="s">
        <v>77</v>
      </c>
      <c r="E4" s="64"/>
    </row>
    <row r="5" spans="1:10" s="66" customFormat="1" ht="107.25" customHeight="1" x14ac:dyDescent="0.35">
      <c r="A5" s="45" t="s">
        <v>78</v>
      </c>
      <c r="B5" s="65" t="s">
        <v>79</v>
      </c>
      <c r="C5" s="45" t="s">
        <v>80</v>
      </c>
      <c r="D5" s="45" t="s">
        <v>81</v>
      </c>
      <c r="E5" s="45" t="s">
        <v>82</v>
      </c>
    </row>
    <row r="6" spans="1:10" s="67" customFormat="1" ht="37.5" customHeight="1" x14ac:dyDescent="0.3">
      <c r="A6" s="269" t="s">
        <v>83</v>
      </c>
      <c r="B6" s="259"/>
      <c r="C6" s="259"/>
      <c r="D6" s="259"/>
      <c r="E6" s="259"/>
    </row>
    <row r="7" spans="1:10" s="67" customFormat="1" ht="18" x14ac:dyDescent="0.3">
      <c r="A7" s="278" t="s">
        <v>84</v>
      </c>
      <c r="B7" s="279"/>
      <c r="C7" s="279"/>
      <c r="D7" s="279"/>
      <c r="E7" s="279"/>
    </row>
    <row r="8" spans="1:10" ht="46.5" x14ac:dyDescent="0.3">
      <c r="A8" s="68" t="s">
        <v>85</v>
      </c>
      <c r="B8" s="69" t="s">
        <v>86</v>
      </c>
      <c r="C8" s="70" t="s">
        <v>87</v>
      </c>
      <c r="D8" s="21"/>
      <c r="E8" s="10" t="s">
        <v>88</v>
      </c>
      <c r="F8" s="34">
        <f>IF(OR(ISBLANK(E8)=TRUE,E8="Select Compliance Status"),1,0)</f>
        <v>1</v>
      </c>
      <c r="J8" s="71" t="s">
        <v>89</v>
      </c>
    </row>
    <row r="9" spans="1:10" ht="34.5" customHeight="1" x14ac:dyDescent="0.35">
      <c r="A9" s="72" t="s">
        <v>90</v>
      </c>
      <c r="B9" s="73" t="s">
        <v>91</v>
      </c>
      <c r="C9" s="74"/>
      <c r="D9" s="4"/>
      <c r="E9" s="11" t="s">
        <v>88</v>
      </c>
      <c r="F9" s="34">
        <f t="shared" ref="F9:F40" si="0">IF(OR(ISBLANK(E9)=TRUE,E9="Select Compliance Status"),1,0)</f>
        <v>1</v>
      </c>
      <c r="J9" s="75" t="s">
        <v>658</v>
      </c>
    </row>
    <row r="10" spans="1:10" ht="51" customHeight="1" thickBot="1" x14ac:dyDescent="0.4">
      <c r="A10" s="72" t="s">
        <v>92</v>
      </c>
      <c r="B10" s="73" t="s">
        <v>93</v>
      </c>
      <c r="C10" s="74"/>
      <c r="D10" s="4"/>
      <c r="E10" s="11" t="s">
        <v>88</v>
      </c>
      <c r="F10" s="34">
        <f t="shared" si="0"/>
        <v>1</v>
      </c>
      <c r="J10" s="76" t="s">
        <v>94</v>
      </c>
    </row>
    <row r="11" spans="1:10" ht="31.5" thickBot="1" x14ac:dyDescent="0.4">
      <c r="A11" s="72" t="s">
        <v>95</v>
      </c>
      <c r="B11" s="73" t="s">
        <v>96</v>
      </c>
      <c r="C11" s="74"/>
      <c r="D11" s="4"/>
      <c r="E11" s="11" t="s">
        <v>88</v>
      </c>
      <c r="F11" s="34">
        <f t="shared" si="0"/>
        <v>1</v>
      </c>
      <c r="J11" s="77" t="s">
        <v>97</v>
      </c>
    </row>
    <row r="12" spans="1:10" ht="31" x14ac:dyDescent="0.35">
      <c r="A12" s="78" t="s">
        <v>98</v>
      </c>
      <c r="B12" s="73" t="s">
        <v>99</v>
      </c>
      <c r="C12" s="79"/>
      <c r="D12" s="20"/>
      <c r="E12" s="11" t="s">
        <v>88</v>
      </c>
      <c r="F12" s="34">
        <f t="shared" si="0"/>
        <v>1</v>
      </c>
      <c r="J12" s="80" t="s">
        <v>88</v>
      </c>
    </row>
    <row r="13" spans="1:10" ht="31" x14ac:dyDescent="0.35">
      <c r="A13" s="78" t="s">
        <v>100</v>
      </c>
      <c r="B13" s="73" t="s">
        <v>101</v>
      </c>
      <c r="C13" s="79"/>
      <c r="D13" s="19"/>
      <c r="E13" s="11" t="s">
        <v>88</v>
      </c>
      <c r="F13" s="34">
        <f>IF(OR(ISBLANK(E13)=TRUE,E13="Select Compliance Status"),1,0)</f>
        <v>1</v>
      </c>
    </row>
    <row r="14" spans="1:10" ht="31" x14ac:dyDescent="0.35">
      <c r="A14" s="72" t="s">
        <v>102</v>
      </c>
      <c r="B14" s="73" t="s">
        <v>103</v>
      </c>
      <c r="C14" s="74"/>
      <c r="D14" s="5"/>
      <c r="E14" s="11" t="s">
        <v>88</v>
      </c>
      <c r="F14" s="34">
        <f>IF(OR(ISBLANK(E14)=TRUE,E14="Select Compliance Status"),1,0)</f>
        <v>1</v>
      </c>
    </row>
    <row r="15" spans="1:10" ht="33" customHeight="1" x14ac:dyDescent="0.35">
      <c r="A15" s="72" t="s">
        <v>104</v>
      </c>
      <c r="B15" s="73" t="s">
        <v>105</v>
      </c>
      <c r="C15" s="74"/>
      <c r="D15" s="5"/>
      <c r="E15" s="11" t="s">
        <v>88</v>
      </c>
      <c r="F15" s="34">
        <f t="shared" si="0"/>
        <v>1</v>
      </c>
    </row>
    <row r="16" spans="1:10" ht="15.5" x14ac:dyDescent="0.35">
      <c r="A16" s="72" t="s">
        <v>106</v>
      </c>
      <c r="B16" s="73" t="s">
        <v>107</v>
      </c>
      <c r="C16" s="74"/>
      <c r="D16" s="5"/>
      <c r="E16" s="11" t="s">
        <v>88</v>
      </c>
      <c r="F16" s="34">
        <f t="shared" si="0"/>
        <v>1</v>
      </c>
    </row>
    <row r="17" spans="1:6" ht="15.5" x14ac:dyDescent="0.35">
      <c r="A17" s="72" t="s">
        <v>108</v>
      </c>
      <c r="B17" s="73" t="s">
        <v>109</v>
      </c>
      <c r="C17" s="74"/>
      <c r="D17" s="5"/>
      <c r="E17" s="11" t="s">
        <v>88</v>
      </c>
      <c r="F17" s="34">
        <f t="shared" si="0"/>
        <v>1</v>
      </c>
    </row>
    <row r="18" spans="1:6" ht="31" x14ac:dyDescent="0.35">
      <c r="A18" s="72" t="s">
        <v>110</v>
      </c>
      <c r="B18" s="73" t="s">
        <v>111</v>
      </c>
      <c r="C18" s="74"/>
      <c r="D18" s="5"/>
      <c r="E18" s="11" t="s">
        <v>88</v>
      </c>
      <c r="F18" s="34">
        <f t="shared" si="0"/>
        <v>1</v>
      </c>
    </row>
    <row r="19" spans="1:6" ht="15.5" x14ac:dyDescent="0.35">
      <c r="A19" s="81" t="s">
        <v>112</v>
      </c>
      <c r="B19" s="73" t="s">
        <v>113</v>
      </c>
      <c r="C19" s="74"/>
      <c r="D19" s="5"/>
      <c r="E19" s="11" t="s">
        <v>88</v>
      </c>
      <c r="F19" s="34">
        <f t="shared" si="0"/>
        <v>1</v>
      </c>
    </row>
    <row r="20" spans="1:6" ht="15.5" x14ac:dyDescent="0.35">
      <c r="A20" s="72" t="s">
        <v>114</v>
      </c>
      <c r="B20" s="73" t="s">
        <v>115</v>
      </c>
      <c r="C20" s="74"/>
      <c r="D20" s="5"/>
      <c r="E20" s="11" t="s">
        <v>88</v>
      </c>
      <c r="F20" s="34">
        <f t="shared" si="0"/>
        <v>1</v>
      </c>
    </row>
    <row r="21" spans="1:6" ht="31" x14ac:dyDescent="0.35">
      <c r="A21" s="72" t="s">
        <v>116</v>
      </c>
      <c r="B21" s="73" t="s">
        <v>117</v>
      </c>
      <c r="C21" s="74"/>
      <c r="D21" s="5"/>
      <c r="E21" s="11" t="s">
        <v>88</v>
      </c>
      <c r="F21" s="34">
        <f t="shared" si="0"/>
        <v>1</v>
      </c>
    </row>
    <row r="22" spans="1:6" ht="31" x14ac:dyDescent="0.35">
      <c r="A22" s="72" t="s">
        <v>118</v>
      </c>
      <c r="B22" s="73" t="s">
        <v>119</v>
      </c>
      <c r="C22" s="74"/>
      <c r="D22" s="5"/>
      <c r="E22" s="11" t="s">
        <v>88</v>
      </c>
      <c r="F22" s="34">
        <f>IF(OR(ISBLANK(E22)=TRUE,E22="Select Compliance Status"),1,0)</f>
        <v>1</v>
      </c>
    </row>
    <row r="23" spans="1:6" ht="31" x14ac:dyDescent="0.35">
      <c r="A23" s="72" t="s">
        <v>120</v>
      </c>
      <c r="B23" s="73" t="s">
        <v>121</v>
      </c>
      <c r="C23" s="74"/>
      <c r="D23" s="5"/>
      <c r="E23" s="11" t="s">
        <v>88</v>
      </c>
      <c r="F23" s="34">
        <f t="shared" ref="F23:F33" si="1">IF(OR(ISBLANK(E23)=TRUE,E23="Select Compliance Status"),1,0)</f>
        <v>1</v>
      </c>
    </row>
    <row r="24" spans="1:6" ht="15.5" x14ac:dyDescent="0.35">
      <c r="A24" s="72" t="s">
        <v>122</v>
      </c>
      <c r="B24" s="73" t="s">
        <v>123</v>
      </c>
      <c r="C24" s="74"/>
      <c r="D24" s="5"/>
      <c r="E24" s="11" t="s">
        <v>88</v>
      </c>
      <c r="F24" s="34">
        <f t="shared" si="1"/>
        <v>1</v>
      </c>
    </row>
    <row r="25" spans="1:6" ht="46.5" x14ac:dyDescent="0.35">
      <c r="A25" s="72" t="s">
        <v>124</v>
      </c>
      <c r="B25" s="73" t="s">
        <v>125</v>
      </c>
      <c r="C25" s="82"/>
      <c r="D25" s="5"/>
      <c r="E25" s="11" t="s">
        <v>88</v>
      </c>
      <c r="F25" s="34">
        <f t="shared" si="1"/>
        <v>1</v>
      </c>
    </row>
    <row r="26" spans="1:6" ht="31" x14ac:dyDescent="0.35">
      <c r="A26" s="72" t="s">
        <v>126</v>
      </c>
      <c r="B26" s="73" t="s">
        <v>127</v>
      </c>
      <c r="C26" s="82"/>
      <c r="D26" s="5"/>
      <c r="E26" s="11" t="s">
        <v>88</v>
      </c>
      <c r="F26" s="34">
        <f t="shared" si="1"/>
        <v>1</v>
      </c>
    </row>
    <row r="27" spans="1:6" ht="15.5" x14ac:dyDescent="0.35">
      <c r="A27" s="72" t="s">
        <v>128</v>
      </c>
      <c r="B27" s="73" t="s">
        <v>129</v>
      </c>
      <c r="C27" s="82"/>
      <c r="D27" s="5"/>
      <c r="E27" s="11" t="s">
        <v>88</v>
      </c>
      <c r="F27" s="34">
        <f t="shared" si="1"/>
        <v>1</v>
      </c>
    </row>
    <row r="28" spans="1:6" ht="15.5" x14ac:dyDescent="0.35">
      <c r="A28" s="72" t="s">
        <v>130</v>
      </c>
      <c r="B28" s="73" t="s">
        <v>131</v>
      </c>
      <c r="C28" s="82"/>
      <c r="D28" s="5"/>
      <c r="E28" s="11" t="s">
        <v>88</v>
      </c>
      <c r="F28" s="34">
        <f t="shared" si="1"/>
        <v>1</v>
      </c>
    </row>
    <row r="29" spans="1:6" ht="15.5" x14ac:dyDescent="0.35">
      <c r="A29" s="274" t="s">
        <v>132</v>
      </c>
      <c r="B29" s="275"/>
      <c r="C29" s="82"/>
      <c r="D29" s="5"/>
      <c r="E29" s="11" t="s">
        <v>88</v>
      </c>
      <c r="F29" s="34">
        <f t="shared" si="1"/>
        <v>1</v>
      </c>
    </row>
    <row r="30" spans="1:6" ht="15.5" x14ac:dyDescent="0.35">
      <c r="A30" s="72" t="s">
        <v>133</v>
      </c>
      <c r="B30" s="73" t="s">
        <v>134</v>
      </c>
      <c r="C30" s="82"/>
      <c r="D30" s="5"/>
      <c r="E30" s="11" t="s">
        <v>88</v>
      </c>
      <c r="F30" s="34">
        <f t="shared" si="1"/>
        <v>1</v>
      </c>
    </row>
    <row r="31" spans="1:6" ht="15.5" x14ac:dyDescent="0.35">
      <c r="A31" s="72" t="s">
        <v>135</v>
      </c>
      <c r="B31" s="73" t="s">
        <v>136</v>
      </c>
      <c r="C31" s="82"/>
      <c r="D31" s="5"/>
      <c r="E31" s="11" t="s">
        <v>88</v>
      </c>
      <c r="F31" s="34">
        <f t="shared" si="1"/>
        <v>1</v>
      </c>
    </row>
    <row r="32" spans="1:6" ht="20.149999999999999" customHeight="1" x14ac:dyDescent="0.35">
      <c r="A32" s="72" t="s">
        <v>137</v>
      </c>
      <c r="B32" s="73" t="s">
        <v>138</v>
      </c>
      <c r="C32" s="82"/>
      <c r="D32" s="5"/>
      <c r="E32" s="11" t="s">
        <v>88</v>
      </c>
      <c r="F32" s="34">
        <f t="shared" si="1"/>
        <v>1</v>
      </c>
    </row>
    <row r="33" spans="1:6" ht="15.5" x14ac:dyDescent="0.35">
      <c r="A33" s="72" t="s">
        <v>139</v>
      </c>
      <c r="B33" s="73" t="s">
        <v>140</v>
      </c>
      <c r="C33" s="83"/>
      <c r="D33" s="5"/>
      <c r="E33" s="11" t="s">
        <v>88</v>
      </c>
      <c r="F33" s="34">
        <f t="shared" si="1"/>
        <v>1</v>
      </c>
    </row>
    <row r="34" spans="1:6" s="85" customFormat="1" ht="62" x14ac:dyDescent="0.3">
      <c r="A34" s="68" t="s">
        <v>141</v>
      </c>
      <c r="B34" s="84" t="s">
        <v>142</v>
      </c>
      <c r="C34" s="84" t="s">
        <v>143</v>
      </c>
      <c r="D34" s="6"/>
      <c r="E34" s="10" t="s">
        <v>88</v>
      </c>
      <c r="F34" s="34">
        <f t="shared" si="0"/>
        <v>1</v>
      </c>
    </row>
    <row r="35" spans="1:6" ht="77.5" x14ac:dyDescent="0.3">
      <c r="A35" s="86" t="s">
        <v>144</v>
      </c>
      <c r="B35" s="87" t="s">
        <v>145</v>
      </c>
      <c r="C35" s="88"/>
      <c r="D35" s="5"/>
      <c r="E35" s="11" t="s">
        <v>88</v>
      </c>
      <c r="F35" s="34">
        <f t="shared" si="0"/>
        <v>1</v>
      </c>
    </row>
    <row r="36" spans="1:6" ht="31" x14ac:dyDescent="0.3">
      <c r="A36" s="86" t="s">
        <v>146</v>
      </c>
      <c r="B36" s="87" t="s">
        <v>147</v>
      </c>
      <c r="C36" s="88"/>
      <c r="D36" s="5"/>
      <c r="E36" s="11" t="s">
        <v>88</v>
      </c>
      <c r="F36" s="34">
        <f t="shared" si="0"/>
        <v>1</v>
      </c>
    </row>
    <row r="37" spans="1:6" ht="62" x14ac:dyDescent="0.3">
      <c r="A37" s="86" t="s">
        <v>148</v>
      </c>
      <c r="B37" s="87" t="s">
        <v>149</v>
      </c>
      <c r="C37" s="88"/>
      <c r="D37" s="5"/>
      <c r="E37" s="11" t="s">
        <v>88</v>
      </c>
      <c r="F37" s="34">
        <f t="shared" si="0"/>
        <v>1</v>
      </c>
    </row>
    <row r="38" spans="1:6" ht="69" customHeight="1" x14ac:dyDescent="0.3">
      <c r="A38" s="86" t="s">
        <v>150</v>
      </c>
      <c r="B38" s="87" t="s">
        <v>151</v>
      </c>
      <c r="C38" s="88"/>
      <c r="D38" s="5"/>
      <c r="E38" s="11" t="s">
        <v>88</v>
      </c>
      <c r="F38" s="34">
        <f t="shared" si="0"/>
        <v>1</v>
      </c>
    </row>
    <row r="39" spans="1:6" ht="46.5" x14ac:dyDescent="0.3">
      <c r="A39" s="86" t="s">
        <v>152</v>
      </c>
      <c r="B39" s="87" t="s">
        <v>153</v>
      </c>
      <c r="C39" s="88"/>
      <c r="D39" s="5"/>
      <c r="E39" s="11" t="s">
        <v>88</v>
      </c>
      <c r="F39" s="34">
        <f t="shared" si="0"/>
        <v>1</v>
      </c>
    </row>
    <row r="40" spans="1:6" ht="56.5" customHeight="1" x14ac:dyDescent="0.3">
      <c r="A40" s="86" t="s">
        <v>154</v>
      </c>
      <c r="B40" s="87" t="s">
        <v>155</v>
      </c>
      <c r="C40" s="88"/>
      <c r="D40" s="5"/>
      <c r="E40" s="11" t="s">
        <v>88</v>
      </c>
      <c r="F40" s="34">
        <f t="shared" si="0"/>
        <v>1</v>
      </c>
    </row>
    <row r="41" spans="1:6" s="85" customFormat="1" ht="20" x14ac:dyDescent="0.3">
      <c r="A41" s="269" t="s">
        <v>156</v>
      </c>
      <c r="B41" s="259"/>
      <c r="C41" s="259"/>
      <c r="D41" s="259"/>
      <c r="E41" s="259"/>
      <c r="F41" s="34"/>
    </row>
    <row r="42" spans="1:6" ht="62" x14ac:dyDescent="0.3">
      <c r="A42" s="68" t="s">
        <v>157</v>
      </c>
      <c r="B42" s="89" t="s">
        <v>158</v>
      </c>
      <c r="C42" s="90"/>
      <c r="D42" s="3"/>
      <c r="E42" s="10" t="s">
        <v>88</v>
      </c>
      <c r="F42" s="34">
        <f>IF(OR(ISBLANK(E42)=TRUE,E42="Select Compliance Status"),1,0)</f>
        <v>1</v>
      </c>
    </row>
    <row r="43" spans="1:6" ht="353.25" customHeight="1" x14ac:dyDescent="0.3">
      <c r="A43" s="68" t="s">
        <v>159</v>
      </c>
      <c r="B43" s="91" t="s">
        <v>160</v>
      </c>
      <c r="C43" s="92" t="s">
        <v>161</v>
      </c>
      <c r="D43" s="3"/>
      <c r="E43" s="10" t="s">
        <v>88</v>
      </c>
      <c r="F43" s="34">
        <f>IF(OR(ISBLANK(E43)=TRUE,E43="Select Compliance Status"),1,0)</f>
        <v>1</v>
      </c>
    </row>
    <row r="44" spans="1:6" s="85" customFormat="1" ht="151" customHeight="1" x14ac:dyDescent="0.35">
      <c r="A44" s="68" t="s">
        <v>162</v>
      </c>
      <c r="B44" s="69" t="s">
        <v>163</v>
      </c>
      <c r="C44" s="92" t="s">
        <v>164</v>
      </c>
      <c r="D44" s="6"/>
      <c r="E44" s="10" t="s">
        <v>88</v>
      </c>
      <c r="F44" s="85">
        <f>IF(OR(ISBLANK(E44)=TRUE,E44="Select Compliance Status"),1,0)</f>
        <v>1</v>
      </c>
    </row>
    <row r="45" spans="1:6" ht="20" x14ac:dyDescent="0.3">
      <c r="A45" s="269" t="s">
        <v>165</v>
      </c>
      <c r="B45" s="259"/>
      <c r="C45" s="259"/>
      <c r="D45" s="259"/>
      <c r="E45" s="259"/>
    </row>
    <row r="46" spans="1:6" s="94" customFormat="1" ht="46.5" customHeight="1" x14ac:dyDescent="0.35">
      <c r="A46" s="68" t="s">
        <v>166</v>
      </c>
      <c r="B46" s="69" t="s">
        <v>167</v>
      </c>
      <c r="C46" s="70" t="s">
        <v>168</v>
      </c>
      <c r="D46" s="6"/>
      <c r="E46" s="10" t="s">
        <v>88</v>
      </c>
      <c r="F46" s="93">
        <f>IF(OR(ISBLANK(E46)=TRUE,E46="Select Compliance Status"),1,0)</f>
        <v>1</v>
      </c>
    </row>
    <row r="47" spans="1:6" ht="20" x14ac:dyDescent="0.3">
      <c r="A47" s="269" t="s">
        <v>169</v>
      </c>
      <c r="B47" s="259"/>
      <c r="C47" s="259"/>
      <c r="D47" s="259"/>
      <c r="E47" s="259"/>
    </row>
    <row r="48" spans="1:6" ht="31" x14ac:dyDescent="0.3">
      <c r="A48" s="68" t="s">
        <v>170</v>
      </c>
      <c r="B48" s="69" t="s">
        <v>171</v>
      </c>
      <c r="C48" s="70" t="s">
        <v>172</v>
      </c>
      <c r="D48" s="3"/>
      <c r="E48" s="10" t="s">
        <v>88</v>
      </c>
      <c r="F48" s="34">
        <f t="shared" ref="F48" si="2">IF(OR(ISBLANK(E48)=TRUE,E48="Select Compliance Status"),1,0)</f>
        <v>1</v>
      </c>
    </row>
    <row r="49" spans="1:6" ht="20" x14ac:dyDescent="0.3">
      <c r="A49" s="269" t="s">
        <v>173</v>
      </c>
      <c r="B49" s="259"/>
      <c r="C49" s="259"/>
      <c r="D49" s="259"/>
      <c r="E49" s="259"/>
    </row>
    <row r="50" spans="1:6" ht="31" x14ac:dyDescent="0.3">
      <c r="A50" s="68" t="s">
        <v>174</v>
      </c>
      <c r="B50" s="69" t="s">
        <v>175</v>
      </c>
      <c r="C50" s="95"/>
      <c r="D50" s="3"/>
      <c r="E50" s="10" t="s">
        <v>88</v>
      </c>
      <c r="F50" s="34">
        <f>IF(OR(ISBLANK(E50)=TRUE,E50="Select Compliance Status"),1,0)</f>
        <v>1</v>
      </c>
    </row>
    <row r="51" spans="1:6" ht="46.5" x14ac:dyDescent="0.3">
      <c r="A51" s="68" t="s">
        <v>176</v>
      </c>
      <c r="B51" s="69" t="s">
        <v>177</v>
      </c>
      <c r="C51" s="70" t="s">
        <v>178</v>
      </c>
      <c r="D51" s="3"/>
      <c r="E51" s="10" t="s">
        <v>88</v>
      </c>
      <c r="F51" s="34">
        <f t="shared" ref="F51:F100" si="3">IF(OR(ISBLANK(E51)=TRUE,E51="Select Compliance Status"),1,0)</f>
        <v>1</v>
      </c>
    </row>
    <row r="52" spans="1:6" ht="20" x14ac:dyDescent="0.3">
      <c r="A52" s="269" t="s">
        <v>179</v>
      </c>
      <c r="B52" s="259"/>
      <c r="C52" s="259"/>
      <c r="D52" s="259"/>
      <c r="E52" s="259"/>
    </row>
    <row r="53" spans="1:6" ht="31" x14ac:dyDescent="0.3">
      <c r="A53" s="68" t="s">
        <v>180</v>
      </c>
      <c r="B53" s="69" t="s">
        <v>181</v>
      </c>
      <c r="C53" s="70" t="s">
        <v>182</v>
      </c>
      <c r="D53" s="3"/>
      <c r="E53" s="10" t="s">
        <v>88</v>
      </c>
      <c r="F53" s="34">
        <f t="shared" si="3"/>
        <v>1</v>
      </c>
    </row>
    <row r="54" spans="1:6" ht="62" x14ac:dyDescent="0.3">
      <c r="A54" s="96"/>
      <c r="B54" s="96" t="s">
        <v>183</v>
      </c>
      <c r="C54" s="96" t="s">
        <v>184</v>
      </c>
      <c r="D54" s="4"/>
      <c r="E54" s="11" t="s">
        <v>88</v>
      </c>
      <c r="F54" s="34">
        <f t="shared" si="3"/>
        <v>1</v>
      </c>
    </row>
    <row r="55" spans="1:6" ht="31" x14ac:dyDescent="0.3">
      <c r="A55" s="96"/>
      <c r="B55" s="96" t="s">
        <v>185</v>
      </c>
      <c r="C55" s="96" t="s">
        <v>186</v>
      </c>
      <c r="D55" s="4"/>
      <c r="E55" s="11" t="s">
        <v>88</v>
      </c>
      <c r="F55" s="34">
        <f t="shared" si="3"/>
        <v>1</v>
      </c>
    </row>
    <row r="56" spans="1:6" ht="31" x14ac:dyDescent="0.3">
      <c r="A56" s="96"/>
      <c r="B56" s="96" t="s">
        <v>187</v>
      </c>
      <c r="C56" s="96" t="s">
        <v>188</v>
      </c>
      <c r="D56" s="4"/>
      <c r="E56" s="11" t="s">
        <v>88</v>
      </c>
      <c r="F56" s="34">
        <f t="shared" si="3"/>
        <v>1</v>
      </c>
    </row>
    <row r="57" spans="1:6" ht="31" x14ac:dyDescent="0.3">
      <c r="A57" s="96"/>
      <c r="B57" s="96" t="s">
        <v>189</v>
      </c>
      <c r="C57" s="96" t="s">
        <v>190</v>
      </c>
      <c r="D57" s="4"/>
      <c r="E57" s="11" t="s">
        <v>88</v>
      </c>
      <c r="F57" s="34">
        <f t="shared" ref="F57:F59" si="4">IF(OR(ISBLANK(E57)=TRUE,E57="Select Compliance Status"),1,0)</f>
        <v>1</v>
      </c>
    </row>
    <row r="58" spans="1:6" ht="31" x14ac:dyDescent="0.3">
      <c r="A58" s="96"/>
      <c r="B58" s="96" t="s">
        <v>191</v>
      </c>
      <c r="C58" s="96" t="s">
        <v>192</v>
      </c>
      <c r="D58" s="4"/>
      <c r="E58" s="11" t="s">
        <v>88</v>
      </c>
      <c r="F58" s="34">
        <f t="shared" si="4"/>
        <v>1</v>
      </c>
    </row>
    <row r="59" spans="1:6" ht="106.5" customHeight="1" x14ac:dyDescent="0.3">
      <c r="A59" s="96"/>
      <c r="B59" s="97" t="s">
        <v>193</v>
      </c>
      <c r="C59" s="96" t="s">
        <v>194</v>
      </c>
      <c r="D59" s="4"/>
      <c r="E59" s="11" t="s">
        <v>88</v>
      </c>
      <c r="F59" s="34">
        <f t="shared" si="4"/>
        <v>1</v>
      </c>
    </row>
    <row r="60" spans="1:6" ht="20" x14ac:dyDescent="0.3">
      <c r="A60" s="269" t="s">
        <v>195</v>
      </c>
      <c r="B60" s="259"/>
      <c r="C60" s="259"/>
      <c r="D60" s="259"/>
      <c r="E60" s="259"/>
    </row>
    <row r="61" spans="1:6" ht="155" x14ac:dyDescent="0.3">
      <c r="A61" s="68" t="s">
        <v>196</v>
      </c>
      <c r="B61" s="69" t="s">
        <v>197</v>
      </c>
      <c r="C61" s="70" t="s">
        <v>198</v>
      </c>
      <c r="D61" s="3"/>
      <c r="E61" s="10" t="s">
        <v>88</v>
      </c>
      <c r="F61" s="34">
        <f t="shared" si="3"/>
        <v>1</v>
      </c>
    </row>
    <row r="62" spans="1:6" ht="131.25" customHeight="1" x14ac:dyDescent="0.3">
      <c r="A62" s="68" t="s">
        <v>199</v>
      </c>
      <c r="B62" s="69" t="s">
        <v>200</v>
      </c>
      <c r="C62" s="70" t="s">
        <v>201</v>
      </c>
      <c r="D62" s="17"/>
      <c r="E62" s="10" t="s">
        <v>88</v>
      </c>
      <c r="F62" s="34">
        <f t="shared" si="3"/>
        <v>1</v>
      </c>
    </row>
    <row r="63" spans="1:6" ht="27" customHeight="1" x14ac:dyDescent="0.3">
      <c r="A63" s="286" t="s">
        <v>202</v>
      </c>
      <c r="B63" s="287"/>
      <c r="C63" s="287"/>
      <c r="D63" s="287"/>
      <c r="E63" s="288"/>
    </row>
    <row r="64" spans="1:6" ht="31" x14ac:dyDescent="0.3">
      <c r="A64" s="96"/>
      <c r="B64" s="96" t="s">
        <v>203</v>
      </c>
      <c r="C64" s="270" t="s">
        <v>188</v>
      </c>
      <c r="D64" s="18"/>
      <c r="E64" s="11" t="s">
        <v>88</v>
      </c>
      <c r="F64" s="34">
        <f t="shared" si="3"/>
        <v>1</v>
      </c>
    </row>
    <row r="65" spans="1:6" ht="31" x14ac:dyDescent="0.3">
      <c r="A65" s="96"/>
      <c r="B65" s="96" t="s">
        <v>204</v>
      </c>
      <c r="C65" s="280"/>
      <c r="D65" s="18"/>
      <c r="E65" s="11" t="s">
        <v>88</v>
      </c>
      <c r="F65" s="34">
        <f t="shared" si="3"/>
        <v>1</v>
      </c>
    </row>
    <row r="66" spans="1:6" ht="31" x14ac:dyDescent="0.3">
      <c r="A66" s="96"/>
      <c r="B66" s="96" t="s">
        <v>205</v>
      </c>
      <c r="C66" s="281"/>
      <c r="D66" s="18"/>
      <c r="E66" s="11" t="s">
        <v>88</v>
      </c>
      <c r="F66" s="34">
        <f>IF(OR(ISBLANK(E66)=TRUE,E66="Select Compliance Status"),1,0)</f>
        <v>1</v>
      </c>
    </row>
    <row r="67" spans="1:6" ht="15" customHeight="1" x14ac:dyDescent="0.3">
      <c r="A67" s="286" t="s">
        <v>206</v>
      </c>
      <c r="B67" s="287"/>
      <c r="C67" s="287"/>
      <c r="D67" s="287"/>
      <c r="E67" s="288"/>
    </row>
    <row r="68" spans="1:6" ht="46.5" x14ac:dyDescent="0.3">
      <c r="A68" s="96"/>
      <c r="B68" s="96" t="s">
        <v>207</v>
      </c>
      <c r="C68" s="96" t="s">
        <v>188</v>
      </c>
      <c r="D68" s="18"/>
      <c r="E68" s="11" t="s">
        <v>88</v>
      </c>
      <c r="F68" s="34">
        <f>IF(OR(ISBLANK(E68)=TRUE,E68="Select Compliance Status"),1,0)</f>
        <v>1</v>
      </c>
    </row>
    <row r="69" spans="1:6" ht="15" customHeight="1" x14ac:dyDescent="0.3">
      <c r="A69" s="286" t="s">
        <v>208</v>
      </c>
      <c r="B69" s="287"/>
      <c r="C69" s="287"/>
      <c r="D69" s="287"/>
      <c r="E69" s="288"/>
    </row>
    <row r="70" spans="1:6" ht="46.5" x14ac:dyDescent="0.3">
      <c r="A70" s="96"/>
      <c r="B70" s="96" t="s">
        <v>209</v>
      </c>
      <c r="C70" s="96" t="s">
        <v>210</v>
      </c>
      <c r="D70" s="18"/>
      <c r="E70" s="11" t="s">
        <v>88</v>
      </c>
      <c r="F70" s="34">
        <f t="shared" ref="F70:F71" si="5">IF(OR(ISBLANK(E70)=TRUE,E70="Select Compliance Status"),1,0)</f>
        <v>1</v>
      </c>
    </row>
    <row r="71" spans="1:6" ht="31" x14ac:dyDescent="0.3">
      <c r="A71" s="96"/>
      <c r="B71" s="96" t="s">
        <v>211</v>
      </c>
      <c r="C71" s="96" t="s">
        <v>212</v>
      </c>
      <c r="D71" s="18"/>
      <c r="E71" s="11" t="s">
        <v>88</v>
      </c>
      <c r="F71" s="34">
        <f t="shared" si="5"/>
        <v>1</v>
      </c>
    </row>
    <row r="72" spans="1:6" ht="15" customHeight="1" x14ac:dyDescent="0.3">
      <c r="A72" s="286" t="s">
        <v>213</v>
      </c>
      <c r="B72" s="287"/>
      <c r="C72" s="287"/>
      <c r="D72" s="287"/>
      <c r="E72" s="288"/>
    </row>
    <row r="73" spans="1:6" ht="31" x14ac:dyDescent="0.3">
      <c r="A73" s="96"/>
      <c r="B73" s="96" t="s">
        <v>214</v>
      </c>
      <c r="C73" s="96" t="s">
        <v>192</v>
      </c>
      <c r="D73" s="18"/>
      <c r="E73" s="11" t="s">
        <v>88</v>
      </c>
      <c r="F73" s="34">
        <f t="shared" ref="F73:F75" si="6">IF(OR(ISBLANK(E73)=TRUE,E73="Select Compliance Status"),1,0)</f>
        <v>1</v>
      </c>
    </row>
    <row r="74" spans="1:6" ht="31" x14ac:dyDescent="0.3">
      <c r="A74" s="96"/>
      <c r="B74" s="96" t="s">
        <v>215</v>
      </c>
      <c r="C74" s="270" t="s">
        <v>188</v>
      </c>
      <c r="D74" s="18"/>
      <c r="E74" s="11" t="s">
        <v>88</v>
      </c>
      <c r="F74" s="34">
        <f t="shared" si="6"/>
        <v>1</v>
      </c>
    </row>
    <row r="75" spans="1:6" ht="31" x14ac:dyDescent="0.3">
      <c r="A75" s="96"/>
      <c r="B75" s="96" t="s">
        <v>216</v>
      </c>
      <c r="C75" s="281"/>
      <c r="D75" s="18"/>
      <c r="E75" s="11" t="s">
        <v>88</v>
      </c>
      <c r="F75" s="34">
        <f t="shared" si="6"/>
        <v>1</v>
      </c>
    </row>
    <row r="76" spans="1:6" ht="15" customHeight="1" x14ac:dyDescent="0.3">
      <c r="A76" s="286" t="s">
        <v>217</v>
      </c>
      <c r="B76" s="287"/>
      <c r="C76" s="287"/>
      <c r="D76" s="287"/>
      <c r="E76" s="288"/>
    </row>
    <row r="77" spans="1:6" ht="31" x14ac:dyDescent="0.3">
      <c r="A77" s="96"/>
      <c r="B77" s="96" t="s">
        <v>218</v>
      </c>
      <c r="C77" s="270" t="s">
        <v>188</v>
      </c>
      <c r="D77" s="18"/>
      <c r="E77" s="11" t="s">
        <v>88</v>
      </c>
      <c r="F77" s="34">
        <f t="shared" ref="F77:F82" si="7">IF(OR(ISBLANK(E77)=TRUE,E77="Select Compliance Status"),1,0)</f>
        <v>1</v>
      </c>
    </row>
    <row r="78" spans="1:6" ht="31" x14ac:dyDescent="0.3">
      <c r="A78" s="96"/>
      <c r="B78" s="96" t="s">
        <v>219</v>
      </c>
      <c r="C78" s="280"/>
      <c r="D78" s="18"/>
      <c r="E78" s="11" t="s">
        <v>88</v>
      </c>
      <c r="F78" s="34">
        <f t="shared" si="7"/>
        <v>1</v>
      </c>
    </row>
    <row r="79" spans="1:6" ht="31" x14ac:dyDescent="0.3">
      <c r="A79" s="96"/>
      <c r="B79" s="96" t="s">
        <v>220</v>
      </c>
      <c r="C79" s="280"/>
      <c r="D79" s="18"/>
      <c r="E79" s="11" t="s">
        <v>88</v>
      </c>
      <c r="F79" s="34">
        <f t="shared" si="7"/>
        <v>1</v>
      </c>
    </row>
    <row r="80" spans="1:6" ht="31" x14ac:dyDescent="0.3">
      <c r="A80" s="96"/>
      <c r="B80" s="96" t="s">
        <v>221</v>
      </c>
      <c r="C80" s="281"/>
      <c r="D80" s="18"/>
      <c r="E80" s="11" t="s">
        <v>88</v>
      </c>
      <c r="F80" s="34">
        <f t="shared" si="7"/>
        <v>1</v>
      </c>
    </row>
    <row r="81" spans="1:6" ht="117.75" customHeight="1" x14ac:dyDescent="0.3">
      <c r="A81" s="282" t="s">
        <v>222</v>
      </c>
      <c r="B81" s="283"/>
      <c r="C81" s="98" t="s">
        <v>223</v>
      </c>
      <c r="D81" s="17"/>
      <c r="E81" s="10" t="s">
        <v>88</v>
      </c>
      <c r="F81" s="34">
        <f t="shared" si="7"/>
        <v>1</v>
      </c>
    </row>
    <row r="82" spans="1:6" ht="391.5" customHeight="1" x14ac:dyDescent="0.3">
      <c r="A82" s="284"/>
      <c r="B82" s="285"/>
      <c r="C82" s="99" t="s">
        <v>224</v>
      </c>
      <c r="D82" s="18"/>
      <c r="E82" s="11" t="s">
        <v>88</v>
      </c>
      <c r="F82" s="34">
        <f t="shared" si="7"/>
        <v>1</v>
      </c>
    </row>
    <row r="83" spans="1:6" ht="20" x14ac:dyDescent="0.3">
      <c r="A83" s="269" t="s">
        <v>225</v>
      </c>
      <c r="B83" s="259"/>
      <c r="C83" s="259"/>
      <c r="D83" s="259"/>
      <c r="E83" s="259"/>
    </row>
    <row r="84" spans="1:6" ht="46.5" x14ac:dyDescent="0.3">
      <c r="A84" s="68" t="s">
        <v>226</v>
      </c>
      <c r="B84" s="69" t="s">
        <v>227</v>
      </c>
      <c r="C84" s="70" t="s">
        <v>228</v>
      </c>
      <c r="D84" s="17"/>
      <c r="E84" s="10" t="s">
        <v>88</v>
      </c>
      <c r="F84" s="34">
        <f t="shared" si="3"/>
        <v>1</v>
      </c>
    </row>
    <row r="85" spans="1:6" ht="15.5" x14ac:dyDescent="0.3">
      <c r="A85" s="100"/>
      <c r="B85" s="96" t="s">
        <v>229</v>
      </c>
      <c r="C85" s="96"/>
      <c r="D85" s="5"/>
      <c r="E85" s="11" t="s">
        <v>88</v>
      </c>
      <c r="F85" s="34">
        <f t="shared" si="3"/>
        <v>1</v>
      </c>
    </row>
    <row r="86" spans="1:6" ht="15.5" x14ac:dyDescent="0.3">
      <c r="A86" s="100"/>
      <c r="B86" s="96" t="s">
        <v>230</v>
      </c>
      <c r="C86" s="96"/>
      <c r="D86" s="5"/>
      <c r="E86" s="11" t="s">
        <v>88</v>
      </c>
      <c r="F86" s="34">
        <f t="shared" si="3"/>
        <v>1</v>
      </c>
    </row>
    <row r="87" spans="1:6" ht="15.5" x14ac:dyDescent="0.3">
      <c r="A87" s="100"/>
      <c r="B87" s="96" t="s">
        <v>231</v>
      </c>
      <c r="C87" s="96"/>
      <c r="D87" s="5"/>
      <c r="E87" s="11" t="s">
        <v>88</v>
      </c>
      <c r="F87" s="34">
        <f t="shared" si="3"/>
        <v>1</v>
      </c>
    </row>
    <row r="88" spans="1:6" ht="31" x14ac:dyDescent="0.3">
      <c r="A88" s="100"/>
      <c r="B88" s="96" t="s">
        <v>232</v>
      </c>
      <c r="C88" s="96"/>
      <c r="D88" s="5"/>
      <c r="E88" s="11" t="s">
        <v>88</v>
      </c>
      <c r="F88" s="34">
        <f t="shared" si="3"/>
        <v>1</v>
      </c>
    </row>
    <row r="89" spans="1:6" ht="31" x14ac:dyDescent="0.3">
      <c r="A89" s="68" t="s">
        <v>233</v>
      </c>
      <c r="B89" s="69" t="s">
        <v>234</v>
      </c>
      <c r="C89" s="101"/>
      <c r="D89" s="3"/>
      <c r="E89" s="10" t="s">
        <v>88</v>
      </c>
      <c r="F89" s="34">
        <f t="shared" si="3"/>
        <v>1</v>
      </c>
    </row>
    <row r="90" spans="1:6" ht="46.5" x14ac:dyDescent="0.3">
      <c r="A90" s="100"/>
      <c r="B90" s="96" t="s">
        <v>235</v>
      </c>
      <c r="C90" s="96" t="s">
        <v>236</v>
      </c>
      <c r="D90" s="5"/>
      <c r="E90" s="11" t="s">
        <v>88</v>
      </c>
      <c r="F90" s="34">
        <f t="shared" si="3"/>
        <v>1</v>
      </c>
    </row>
    <row r="91" spans="1:6" ht="93" x14ac:dyDescent="0.3">
      <c r="A91" s="100"/>
      <c r="B91" s="96" t="s">
        <v>237</v>
      </c>
      <c r="C91" s="270" t="s">
        <v>188</v>
      </c>
      <c r="D91" s="5"/>
      <c r="E91" s="11" t="s">
        <v>88</v>
      </c>
      <c r="F91" s="34">
        <f t="shared" si="3"/>
        <v>1</v>
      </c>
    </row>
    <row r="92" spans="1:6" ht="31" x14ac:dyDescent="0.3">
      <c r="A92" s="100"/>
      <c r="B92" s="96" t="s">
        <v>238</v>
      </c>
      <c r="C92" s="271"/>
      <c r="D92" s="5"/>
      <c r="E92" s="11" t="s">
        <v>88</v>
      </c>
      <c r="F92" s="34">
        <f t="shared" si="3"/>
        <v>1</v>
      </c>
    </row>
    <row r="93" spans="1:6" ht="93" x14ac:dyDescent="0.3">
      <c r="A93" s="100"/>
      <c r="B93" s="96" t="s">
        <v>239</v>
      </c>
      <c r="C93" s="96" t="s">
        <v>240</v>
      </c>
      <c r="D93" s="5"/>
      <c r="E93" s="11" t="s">
        <v>88</v>
      </c>
      <c r="F93" s="34">
        <f t="shared" si="3"/>
        <v>1</v>
      </c>
    </row>
    <row r="94" spans="1:6" ht="46.5" x14ac:dyDescent="0.3">
      <c r="A94" s="100"/>
      <c r="B94" s="96" t="s">
        <v>241</v>
      </c>
      <c r="C94" s="96" t="s">
        <v>242</v>
      </c>
      <c r="D94" s="5"/>
      <c r="E94" s="11" t="s">
        <v>88</v>
      </c>
      <c r="F94" s="34">
        <f t="shared" si="3"/>
        <v>1</v>
      </c>
    </row>
    <row r="95" spans="1:6" ht="20" x14ac:dyDescent="0.3">
      <c r="A95" s="269" t="s">
        <v>243</v>
      </c>
      <c r="B95" s="259"/>
      <c r="C95" s="259"/>
      <c r="D95" s="259"/>
      <c r="E95" s="259"/>
    </row>
    <row r="96" spans="1:6" ht="46.5" x14ac:dyDescent="0.3">
      <c r="A96" s="68" t="s">
        <v>244</v>
      </c>
      <c r="B96" s="69" t="s">
        <v>245</v>
      </c>
      <c r="C96" s="70" t="s">
        <v>246</v>
      </c>
      <c r="D96" s="3"/>
      <c r="E96" s="10" t="s">
        <v>88</v>
      </c>
      <c r="F96" s="34">
        <f t="shared" si="3"/>
        <v>1</v>
      </c>
    </row>
    <row r="97" spans="1:6" ht="15.5" x14ac:dyDescent="0.3">
      <c r="A97" s="100"/>
      <c r="B97" s="96" t="s">
        <v>247</v>
      </c>
      <c r="C97" s="96"/>
      <c r="D97" s="5"/>
      <c r="E97" s="11" t="s">
        <v>88</v>
      </c>
      <c r="F97" s="34">
        <f t="shared" si="3"/>
        <v>1</v>
      </c>
    </row>
    <row r="98" spans="1:6" ht="31" x14ac:dyDescent="0.3">
      <c r="A98" s="100"/>
      <c r="B98" s="96" t="s">
        <v>248</v>
      </c>
      <c r="C98" s="96"/>
      <c r="D98" s="5"/>
      <c r="E98" s="11" t="s">
        <v>88</v>
      </c>
      <c r="F98" s="34">
        <f t="shared" si="3"/>
        <v>1</v>
      </c>
    </row>
    <row r="99" spans="1:6" ht="15.5" x14ac:dyDescent="0.3">
      <c r="A99" s="100"/>
      <c r="B99" s="96" t="s">
        <v>249</v>
      </c>
      <c r="C99" s="96"/>
      <c r="D99" s="5"/>
      <c r="E99" s="11" t="s">
        <v>88</v>
      </c>
      <c r="F99" s="34">
        <f t="shared" si="3"/>
        <v>1</v>
      </c>
    </row>
    <row r="100" spans="1:6" ht="31" x14ac:dyDescent="0.3">
      <c r="A100" s="100"/>
      <c r="B100" s="96" t="s">
        <v>250</v>
      </c>
      <c r="C100" s="96"/>
      <c r="D100" s="5"/>
      <c r="E100" s="11" t="s">
        <v>88</v>
      </c>
      <c r="F100" s="34">
        <f t="shared" si="3"/>
        <v>1</v>
      </c>
    </row>
    <row r="101" spans="1:6" x14ac:dyDescent="0.3">
      <c r="A101" s="102"/>
      <c r="B101" s="103"/>
    </row>
    <row r="102" spans="1:6" x14ac:dyDescent="0.3">
      <c r="A102" s="102"/>
      <c r="B102" s="103"/>
    </row>
    <row r="103" spans="1:6" x14ac:dyDescent="0.3">
      <c r="A103" s="102"/>
      <c r="B103" s="103"/>
    </row>
    <row r="104" spans="1:6" x14ac:dyDescent="0.3">
      <c r="A104" s="102"/>
      <c r="B104" s="103"/>
    </row>
    <row r="105" spans="1:6" x14ac:dyDescent="0.3">
      <c r="A105" s="102"/>
      <c r="B105" s="103"/>
    </row>
    <row r="106" spans="1:6" x14ac:dyDescent="0.3">
      <c r="A106" s="102"/>
      <c r="B106" s="103"/>
    </row>
    <row r="107" spans="1:6" x14ac:dyDescent="0.3">
      <c r="A107" s="102"/>
      <c r="B107" s="103"/>
    </row>
    <row r="108" spans="1:6" x14ac:dyDescent="0.3">
      <c r="A108" s="102"/>
      <c r="B108" s="103"/>
    </row>
    <row r="109" spans="1:6" x14ac:dyDescent="0.3">
      <c r="A109" s="102"/>
      <c r="B109" s="103"/>
    </row>
    <row r="110" spans="1:6" x14ac:dyDescent="0.3">
      <c r="A110" s="102"/>
      <c r="B110" s="103"/>
    </row>
    <row r="111" spans="1:6" x14ac:dyDescent="0.3">
      <c r="A111" s="102"/>
      <c r="B111" s="103"/>
    </row>
    <row r="112" spans="1:6" x14ac:dyDescent="0.3">
      <c r="A112" s="102"/>
      <c r="B112" s="103"/>
    </row>
    <row r="113" spans="1:2" x14ac:dyDescent="0.3">
      <c r="A113" s="102"/>
      <c r="B113" s="103"/>
    </row>
    <row r="114" spans="1:2" x14ac:dyDescent="0.3">
      <c r="A114" s="102"/>
      <c r="B114" s="103"/>
    </row>
  </sheetData>
  <sheetProtection algorithmName="SHA-512" hashValue="p29HwnwHyGHtt0cyLJwJvzAv8vR6My5v+G7J0r9NNKWw10lVZQt0C8YvgHhTZBc5NrfNCk8YIKPzKKTKh27KsQ==" saltValue="Hli+t297z+UX9s0e6fdqkA==" spinCount="100000" sheet="1" objects="1" scenarios="1" selectLockedCells="1"/>
  <mergeCells count="25">
    <mergeCell ref="A81:B81"/>
    <mergeCell ref="A82:B82"/>
    <mergeCell ref="C74:C75"/>
    <mergeCell ref="C64:C66"/>
    <mergeCell ref="A63:E63"/>
    <mergeCell ref="A67:E67"/>
    <mergeCell ref="A69:E69"/>
    <mergeCell ref="A72:E72"/>
    <mergeCell ref="A76:E76"/>
    <mergeCell ref="A95:E95"/>
    <mergeCell ref="C91:C92"/>
    <mergeCell ref="A1:B1"/>
    <mergeCell ref="A2:B2"/>
    <mergeCell ref="A29:B29"/>
    <mergeCell ref="A47:E47"/>
    <mergeCell ref="A49:E49"/>
    <mergeCell ref="A52:E52"/>
    <mergeCell ref="D2:E2"/>
    <mergeCell ref="A7:E7"/>
    <mergeCell ref="A6:E6"/>
    <mergeCell ref="A41:E41"/>
    <mergeCell ref="A45:E45"/>
    <mergeCell ref="A83:E83"/>
    <mergeCell ref="C77:C80"/>
    <mergeCell ref="A60:E60"/>
  </mergeCells>
  <conditionalFormatting sqref="E1 E3:E4 E6:E62 E64:E66 E68 E70:E71 E73:E75 E77:E1048576">
    <cfRule type="cellIs" dxfId="105" priority="11" operator="equal">
      <formula>$J$11</formula>
    </cfRule>
    <cfRule type="cellIs" dxfId="104" priority="12" operator="equal">
      <formula>$J$10</formula>
    </cfRule>
    <cfRule type="cellIs" dxfId="103" priority="13" operator="equal">
      <formula>$J$9</formula>
    </cfRule>
    <cfRule type="cellIs" dxfId="102" priority="14" operator="equal">
      <formula>$J$8</formula>
    </cfRule>
  </conditionalFormatting>
  <conditionalFormatting sqref="E5">
    <cfRule type="cellIs" dxfId="101" priority="7" operator="equal">
      <formula>$J$11</formula>
    </cfRule>
    <cfRule type="cellIs" dxfId="100" priority="8" operator="equal">
      <formula>$J$10</formula>
    </cfRule>
    <cfRule type="cellIs" dxfId="99" priority="9" operator="equal">
      <formula>$J$9</formula>
    </cfRule>
    <cfRule type="cellIs" dxfId="98" priority="10" operator="equal">
      <formula>$J$8</formula>
    </cfRule>
  </conditionalFormatting>
  <conditionalFormatting sqref="D2">
    <cfRule type="containsText" dxfId="97" priority="5" operator="containsText" text="Please">
      <formula>NOT(ISERROR(SEARCH("Please",D2)))</formula>
    </cfRule>
    <cfRule type="containsText" dxfId="96" priority="6" operator="containsText" text="Complete">
      <formula>NOT(ISERROR(SEARCH("Complete",D2)))</formula>
    </cfRule>
  </conditionalFormatting>
  <conditionalFormatting sqref="D8">
    <cfRule type="cellIs" dxfId="95" priority="1" operator="equal">
      <formula>$J$11</formula>
    </cfRule>
    <cfRule type="cellIs" dxfId="94" priority="2" operator="equal">
      <formula>$J$10</formula>
    </cfRule>
    <cfRule type="cellIs" dxfId="93" priority="3" operator="equal">
      <formula>$J$9</formula>
    </cfRule>
    <cfRule type="cellIs" dxfId="92" priority="4" operator="equal">
      <formula>$J$8</formula>
    </cfRule>
  </conditionalFormatting>
  <dataValidations count="1">
    <dataValidation type="list" allowBlank="1" showInputMessage="1" showErrorMessage="1" sqref="E70:E71 E73:E75 E77:E94 E8:E40 E42:E62 E64:E66 E68 E96:E100" xr:uid="{A3E37400-DD09-4D58-9247-4BDFBFD8A8F4}">
      <formula1>$J$8:$J$12</formula1>
    </dataValidation>
  </dataValidations>
  <pageMargins left="0.70866141732283472" right="0.70866141732283472" top="0.74803149606299213" bottom="0.74803149606299213" header="0.31496062992125984" footer="0.31496062992125984"/>
  <pageSetup paperSize="8" fitToWidth="0" orientation="landscape" r:id="rId1"/>
  <headerFooter>
    <oddHeader>&amp;C&amp;"Calibri"&amp;10&amp;K0000FFOFFICIAL&amp;1#</oddHeader>
    <oddFooter>&amp;C&amp;1#&amp;"Calibri"&amp;10&amp;K0000FFOFFICIAL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414ED-9F6F-40C0-B3E0-B77D0744E467}">
  <sheetPr codeName="Sheet4">
    <tabColor theme="9"/>
    <pageSetUpPr fitToPage="1"/>
  </sheetPr>
  <dimension ref="A1:J22"/>
  <sheetViews>
    <sheetView showGridLines="0" showRowColHeaders="0" showOutlineSymbols="0" showWhiteSpace="0" zoomScale="70" zoomScaleNormal="70" workbookViewId="0">
      <selection activeCell="E11" sqref="E11"/>
    </sheetView>
  </sheetViews>
  <sheetFormatPr defaultColWidth="8.7265625" defaultRowHeight="14" x14ac:dyDescent="0.3"/>
  <cols>
    <col min="1" max="1" width="43.453125" style="121" customWidth="1"/>
    <col min="2" max="2" width="26.7265625" style="121" customWidth="1"/>
    <col min="3" max="3" width="34.1796875" style="121" customWidth="1"/>
    <col min="4" max="4" width="27.26953125" style="31" customWidth="1"/>
    <col min="5" max="5" width="83.81640625" style="31" customWidth="1"/>
    <col min="6" max="6" width="34.81640625" style="31" customWidth="1"/>
    <col min="7" max="8" width="8.7265625" style="31" hidden="1" customWidth="1"/>
    <col min="9" max="9" width="36" style="31" hidden="1" customWidth="1"/>
    <col min="10" max="10" width="8.7265625" style="31" hidden="1" customWidth="1"/>
    <col min="11" max="16384" width="8.7265625" style="31"/>
  </cols>
  <sheetData>
    <row r="1" spans="1:10" ht="34.5" customHeight="1" thickBot="1" x14ac:dyDescent="0.35">
      <c r="A1" s="272" t="str">
        <f>IF('General Site Info'!B4="","",'General Site Info'!B4)</f>
        <v/>
      </c>
      <c r="B1" s="273"/>
      <c r="C1" s="104"/>
      <c r="D1" s="105"/>
      <c r="E1" s="105"/>
      <c r="F1" s="105"/>
    </row>
    <row r="2" spans="1:10" ht="33" customHeight="1" thickBot="1" x14ac:dyDescent="0.35">
      <c r="A2" s="272" t="str">
        <f>IF('General Site Info'!B5="","",'General Site Info'!B5)</f>
        <v/>
      </c>
      <c r="B2" s="289"/>
      <c r="C2" s="106"/>
      <c r="D2" s="107"/>
      <c r="E2" s="276" t="str">
        <f>IF(SUM(G9:G15)=0,"Complete","Please provide a Compliance Status for all rows as part of BAT 4")</f>
        <v>Please provide a Compliance Status for all rows as part of BAT 4</v>
      </c>
      <c r="F2" s="277"/>
    </row>
    <row r="3" spans="1:10" x14ac:dyDescent="0.3">
      <c r="A3" s="106"/>
      <c r="B3" s="106"/>
      <c r="C3" s="106"/>
      <c r="D3" s="107"/>
      <c r="E3" s="107"/>
      <c r="F3" s="107"/>
    </row>
    <row r="4" spans="1:10" s="107" customFormat="1" ht="79.5" customHeight="1" x14ac:dyDescent="0.3">
      <c r="A4" s="108" t="s">
        <v>25</v>
      </c>
      <c r="B4" s="290" t="s">
        <v>356</v>
      </c>
      <c r="C4" s="291"/>
      <c r="D4" s="291"/>
      <c r="E4" s="109"/>
    </row>
    <row r="5" spans="1:10" s="107" customFormat="1" x14ac:dyDescent="0.3">
      <c r="A5" s="106"/>
      <c r="B5" s="106"/>
      <c r="C5" s="106"/>
    </row>
    <row r="6" spans="1:10" s="107" customFormat="1" ht="15" customHeight="1" x14ac:dyDescent="0.3">
      <c r="A6" s="110" t="s">
        <v>357</v>
      </c>
      <c r="B6" s="106"/>
      <c r="C6" s="106"/>
    </row>
    <row r="7" spans="1:10" s="107" customFormat="1" ht="78.650000000000006" customHeight="1" x14ac:dyDescent="0.35">
      <c r="A7" s="294" t="s">
        <v>358</v>
      </c>
      <c r="B7" s="295"/>
      <c r="C7" s="295"/>
      <c r="D7" s="296"/>
    </row>
    <row r="8" spans="1:10" s="60" customFormat="1" ht="111.75" customHeight="1" x14ac:dyDescent="0.35">
      <c r="A8" s="45" t="s">
        <v>359</v>
      </c>
      <c r="B8" s="45" t="s">
        <v>360</v>
      </c>
      <c r="C8" s="45" t="s">
        <v>361</v>
      </c>
      <c r="D8" s="45" t="s">
        <v>362</v>
      </c>
      <c r="E8" s="45" t="s">
        <v>81</v>
      </c>
      <c r="F8" s="45" t="s">
        <v>82</v>
      </c>
    </row>
    <row r="9" spans="1:10" s="111" customFormat="1" ht="50.25" customHeight="1" x14ac:dyDescent="0.3">
      <c r="A9" s="96" t="s">
        <v>363</v>
      </c>
      <c r="B9" s="96" t="s">
        <v>364</v>
      </c>
      <c r="C9" s="270" t="s">
        <v>365</v>
      </c>
      <c r="D9" s="292" t="s">
        <v>199</v>
      </c>
      <c r="E9" s="7"/>
      <c r="F9" s="12" t="s">
        <v>88</v>
      </c>
      <c r="G9" s="34">
        <f>IF(OR(ISBLANK(F9)=TRUE,F9="Select Compliance Status"),1,0)</f>
        <v>1</v>
      </c>
      <c r="H9" s="34"/>
      <c r="J9" s="112" t="s">
        <v>89</v>
      </c>
    </row>
    <row r="10" spans="1:10" s="111" customFormat="1" ht="50.25" customHeight="1" x14ac:dyDescent="0.3">
      <c r="A10" s="96" t="s">
        <v>366</v>
      </c>
      <c r="B10" s="96" t="s">
        <v>367</v>
      </c>
      <c r="C10" s="280"/>
      <c r="D10" s="293"/>
      <c r="E10" s="7"/>
      <c r="F10" s="12" t="s">
        <v>88</v>
      </c>
      <c r="G10" s="34">
        <f t="shared" ref="G10:G15" si="0">IF(OR(ISBLANK(F10)=TRUE,F10="Select Compliance Status"),1,0)</f>
        <v>1</v>
      </c>
      <c r="H10" s="34"/>
      <c r="J10" s="113" t="s">
        <v>658</v>
      </c>
    </row>
    <row r="11" spans="1:10" s="111" customFormat="1" ht="50.25" customHeight="1" thickBot="1" x14ac:dyDescent="0.35">
      <c r="A11" s="96" t="s">
        <v>368</v>
      </c>
      <c r="B11" s="96" t="s">
        <v>369</v>
      </c>
      <c r="C11" s="280"/>
      <c r="D11" s="293"/>
      <c r="E11" s="7"/>
      <c r="F11" s="12" t="s">
        <v>88</v>
      </c>
      <c r="G11" s="34">
        <f t="shared" si="0"/>
        <v>1</v>
      </c>
      <c r="H11" s="34"/>
      <c r="J11" s="114" t="s">
        <v>94</v>
      </c>
    </row>
    <row r="12" spans="1:10" s="111" customFormat="1" ht="84.5" thickBot="1" x14ac:dyDescent="0.35">
      <c r="A12" s="96" t="s">
        <v>370</v>
      </c>
      <c r="B12" s="96" t="s">
        <v>371</v>
      </c>
      <c r="C12" s="280"/>
      <c r="D12" s="293"/>
      <c r="E12" s="7"/>
      <c r="F12" s="12" t="s">
        <v>88</v>
      </c>
      <c r="G12" s="34">
        <f t="shared" si="0"/>
        <v>1</v>
      </c>
      <c r="H12" s="34"/>
      <c r="J12" s="115" t="s">
        <v>97</v>
      </c>
    </row>
    <row r="13" spans="1:10" s="111" customFormat="1" ht="50.25" customHeight="1" x14ac:dyDescent="0.3">
      <c r="A13" s="96" t="s">
        <v>372</v>
      </c>
      <c r="B13" s="96" t="s">
        <v>373</v>
      </c>
      <c r="C13" s="281"/>
      <c r="D13" s="293"/>
      <c r="E13" s="7"/>
      <c r="F13" s="12" t="s">
        <v>88</v>
      </c>
      <c r="G13" s="34">
        <f t="shared" si="0"/>
        <v>1</v>
      </c>
      <c r="H13" s="34"/>
      <c r="J13" s="116" t="s">
        <v>88</v>
      </c>
    </row>
    <row r="14" spans="1:10" s="111" customFormat="1" ht="50.25" customHeight="1" x14ac:dyDescent="0.3">
      <c r="A14" s="96" t="s">
        <v>374</v>
      </c>
      <c r="B14" s="96" t="s">
        <v>375</v>
      </c>
      <c r="C14" s="96" t="s">
        <v>376</v>
      </c>
      <c r="D14" s="293"/>
      <c r="E14" s="7"/>
      <c r="F14" s="12" t="s">
        <v>88</v>
      </c>
      <c r="G14" s="34">
        <f t="shared" si="0"/>
        <v>1</v>
      </c>
      <c r="H14" s="34"/>
    </row>
    <row r="15" spans="1:10" s="111" customFormat="1" ht="50.25" customHeight="1" x14ac:dyDescent="0.3">
      <c r="A15" s="96" t="s">
        <v>377</v>
      </c>
      <c r="B15" s="96" t="s">
        <v>378</v>
      </c>
      <c r="C15" s="96" t="s">
        <v>376</v>
      </c>
      <c r="D15" s="117" t="s">
        <v>379</v>
      </c>
      <c r="E15" s="22"/>
      <c r="F15" s="12" t="s">
        <v>88</v>
      </c>
      <c r="G15" s="34">
        <f t="shared" si="0"/>
        <v>1</v>
      </c>
      <c r="H15" s="34"/>
    </row>
    <row r="16" spans="1:10" s="111" customFormat="1" ht="22.5" customHeight="1" x14ac:dyDescent="0.35">
      <c r="A16" s="118" t="s">
        <v>380</v>
      </c>
      <c r="B16" s="119"/>
      <c r="C16" s="119"/>
      <c r="D16" s="119"/>
      <c r="E16" s="120"/>
      <c r="F16" s="120"/>
    </row>
    <row r="17" spans="1:6" s="111" customFormat="1" ht="22.5" customHeight="1" x14ac:dyDescent="0.35">
      <c r="A17" s="118" t="s">
        <v>381</v>
      </c>
      <c r="B17" s="119"/>
      <c r="C17" s="119"/>
      <c r="D17" s="119"/>
      <c r="E17" s="120"/>
      <c r="F17" s="120"/>
    </row>
    <row r="18" spans="1:6" s="111" customFormat="1" ht="22.5" customHeight="1" x14ac:dyDescent="0.35">
      <c r="A18" s="118" t="s">
        <v>382</v>
      </c>
      <c r="B18" s="119"/>
      <c r="C18" s="119"/>
      <c r="D18" s="119"/>
      <c r="E18" s="120"/>
      <c r="F18" s="120"/>
    </row>
    <row r="19" spans="1:6" s="111" customFormat="1" ht="22.5" customHeight="1" x14ac:dyDescent="0.35">
      <c r="A19" s="118" t="s">
        <v>383</v>
      </c>
      <c r="B19" s="119"/>
      <c r="C19" s="119"/>
      <c r="D19" s="119"/>
      <c r="E19" s="120"/>
      <c r="F19" s="120"/>
    </row>
    <row r="20" spans="1:6" s="111" customFormat="1" x14ac:dyDescent="0.35">
      <c r="A20" s="121"/>
      <c r="B20" s="121"/>
      <c r="C20" s="121"/>
    </row>
    <row r="21" spans="1:6" x14ac:dyDescent="0.3">
      <c r="D21" s="111"/>
      <c r="E21" s="111"/>
      <c r="F21" s="111"/>
    </row>
    <row r="22" spans="1:6" x14ac:dyDescent="0.3">
      <c r="D22" s="111"/>
      <c r="E22" s="111"/>
      <c r="F22" s="111"/>
    </row>
  </sheetData>
  <sheetProtection algorithmName="SHA-512" hashValue="tDzcikv8X2VZ83Umpx09+/po/IS62vkI0E/mLc16wlcJnfACALKi8zlWBoMyev+RhQbkbDEDx0Fep5ocHhm2xQ==" saltValue="tuTQVQZA8xVsp3wvWr3j6w==" spinCount="100000" sheet="1" objects="1" scenarios="1" selectLockedCells="1"/>
  <mergeCells count="7">
    <mergeCell ref="E2:F2"/>
    <mergeCell ref="C9:C13"/>
    <mergeCell ref="A1:B1"/>
    <mergeCell ref="A2:B2"/>
    <mergeCell ref="B4:D4"/>
    <mergeCell ref="D9:D14"/>
    <mergeCell ref="A7:D7"/>
  </mergeCells>
  <phoneticPr fontId="12" type="noConversion"/>
  <conditionalFormatting sqref="E2">
    <cfRule type="containsText" dxfId="91" priority="1" operator="containsText" text="Please">
      <formula>NOT(ISERROR(SEARCH("Please",E2)))</formula>
    </cfRule>
    <cfRule type="containsText" dxfId="90" priority="2" operator="containsText" text="Complete">
      <formula>NOT(ISERROR(SEARCH("Complete",E2)))</formula>
    </cfRule>
  </conditionalFormatting>
  <conditionalFormatting sqref="F8">
    <cfRule type="cellIs" dxfId="89" priority="35" operator="equal">
      <formula>#REF!</formula>
    </cfRule>
    <cfRule type="cellIs" dxfId="88" priority="36" operator="equal">
      <formula>#REF!</formula>
    </cfRule>
    <cfRule type="cellIs" dxfId="87" priority="37" operator="equal">
      <formula>$J$9</formula>
    </cfRule>
    <cfRule type="cellIs" dxfId="86" priority="38" operator="equal">
      <formula>$J$8</formula>
    </cfRule>
  </conditionalFormatting>
  <conditionalFormatting sqref="F9:F15">
    <cfRule type="cellIs" dxfId="85" priority="15" operator="equal">
      <formula>$J$12</formula>
    </cfRule>
    <cfRule type="cellIs" dxfId="84" priority="16" operator="equal">
      <formula>$J$11</formula>
    </cfRule>
    <cfRule type="cellIs" dxfId="83" priority="17" operator="equal">
      <formula>$J$10</formula>
    </cfRule>
    <cfRule type="cellIs" dxfId="82" priority="18" operator="equal">
      <formula>$J$9</formula>
    </cfRule>
  </conditionalFormatting>
  <dataValidations count="1">
    <dataValidation type="list" allowBlank="1" showInputMessage="1" showErrorMessage="1" sqref="F9:F15" xr:uid="{E8018D91-935C-4BF3-9E83-B37977590924}">
      <formula1>$J$9:$J$13</formula1>
    </dataValidation>
  </dataValidations>
  <pageMargins left="0.7" right="0.7" top="0.75" bottom="0.75" header="0.3" footer="0.3"/>
  <pageSetup paperSize="8" scale="41" orientation="landscape" r:id="rId1"/>
  <headerFooter>
    <oddHeader>&amp;C&amp;"Calibri"&amp;10&amp;K0000FFOFFICIAL&amp;1#</oddHeader>
    <oddFooter>&amp;C&amp;1#&amp;"Calibri"&amp;10&amp;K0000FFOFFICIAL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CF4F7-9A36-4D17-928C-F0B6F20EC518}">
  <sheetPr codeName="Sheet5">
    <tabColor theme="9"/>
    <pageSetUpPr fitToPage="1"/>
  </sheetPr>
  <dimension ref="A1:K47"/>
  <sheetViews>
    <sheetView showGridLines="0" showRowColHeaders="0" showOutlineSymbols="0" showWhiteSpace="0" topLeftCell="A8" zoomScale="70" zoomScaleNormal="70" workbookViewId="0">
      <selection activeCell="G9" sqref="G9"/>
    </sheetView>
  </sheetViews>
  <sheetFormatPr defaultColWidth="8.7265625" defaultRowHeight="14" x14ac:dyDescent="0.3"/>
  <cols>
    <col min="1" max="1" width="43.453125" style="94" customWidth="1"/>
    <col min="2" max="2" width="31.453125" style="94" customWidth="1"/>
    <col min="3" max="3" width="35" style="85" customWidth="1"/>
    <col min="4" max="4" width="24.1796875" style="94" customWidth="1"/>
    <col min="5" max="5" width="22.453125" style="85" customWidth="1"/>
    <col min="6" max="6" width="46.81640625" style="31" customWidth="1"/>
    <col min="7" max="7" width="66.26953125" style="34" customWidth="1"/>
    <col min="8" max="9" width="15.54296875" style="34" hidden="1" customWidth="1"/>
    <col min="10" max="10" width="16.453125" style="34" hidden="1" customWidth="1"/>
    <col min="11" max="11" width="14.81640625" style="34" customWidth="1"/>
    <col min="12" max="12" width="13.54296875" style="34" customWidth="1"/>
    <col min="13" max="13" width="19.81640625" style="34" customWidth="1"/>
    <col min="14" max="16384" width="8.7265625" style="34"/>
  </cols>
  <sheetData>
    <row r="1" spans="1:11" ht="36.75" customHeight="1" thickBot="1" x14ac:dyDescent="0.35">
      <c r="A1" s="272" t="str">
        <f>IF('General Site Info'!B4="","",'General Site Info'!B4)</f>
        <v/>
      </c>
      <c r="B1" s="273"/>
      <c r="C1" s="122"/>
      <c r="D1" s="123"/>
      <c r="E1" s="122"/>
      <c r="F1" s="107"/>
      <c r="G1" s="124"/>
      <c r="H1" s="125"/>
      <c r="I1" s="125"/>
      <c r="J1" s="125"/>
      <c r="K1" s="63"/>
    </row>
    <row r="2" spans="1:11" ht="33.75" customHeight="1" thickBot="1" x14ac:dyDescent="0.35">
      <c r="A2" s="272" t="str">
        <f>IF('General Site Info'!B5="","",'General Site Info'!B5)</f>
        <v/>
      </c>
      <c r="B2" s="289"/>
      <c r="C2" s="122"/>
      <c r="D2" s="123"/>
      <c r="E2" s="122"/>
      <c r="F2" s="276" t="str">
        <f>IF(SUM(H9:H27)=0,"Complete","Please provide a Compliance Status for all rows as part of BAT 5")</f>
        <v>Please provide a Compliance Status for all rows as part of BAT 5</v>
      </c>
      <c r="G2" s="277"/>
      <c r="H2" s="125"/>
      <c r="I2" s="125"/>
      <c r="J2" s="125"/>
      <c r="K2" s="63"/>
    </row>
    <row r="3" spans="1:11" ht="9.75" customHeight="1" x14ac:dyDescent="0.3">
      <c r="A3" s="126"/>
      <c r="B3" s="126"/>
      <c r="C3" s="122"/>
      <c r="D3" s="123"/>
      <c r="E3" s="122"/>
      <c r="F3" s="107"/>
      <c r="G3" s="124"/>
      <c r="H3" s="125"/>
      <c r="I3" s="125"/>
      <c r="J3" s="125"/>
      <c r="K3" s="63"/>
    </row>
    <row r="4" spans="1:11" s="124" customFormat="1" ht="83.25" customHeight="1" x14ac:dyDescent="0.3">
      <c r="A4" s="108" t="s">
        <v>384</v>
      </c>
      <c r="B4" s="290" t="s">
        <v>385</v>
      </c>
      <c r="C4" s="291"/>
      <c r="D4" s="291"/>
      <c r="E4" s="291"/>
      <c r="F4" s="107"/>
    </row>
    <row r="5" spans="1:11" s="124" customFormat="1" ht="9.75" customHeight="1" x14ac:dyDescent="0.3">
      <c r="A5" s="127"/>
      <c r="B5" s="123"/>
      <c r="C5" s="122"/>
      <c r="D5" s="123"/>
      <c r="E5" s="122"/>
      <c r="F5" s="107"/>
    </row>
    <row r="6" spans="1:11" s="124" customFormat="1" ht="18.75" customHeight="1" x14ac:dyDescent="0.3">
      <c r="A6" s="110" t="s">
        <v>357</v>
      </c>
      <c r="B6" s="123"/>
      <c r="C6" s="122"/>
      <c r="D6" s="123"/>
      <c r="E6" s="122"/>
      <c r="F6" s="107"/>
    </row>
    <row r="7" spans="1:11" s="124" customFormat="1" ht="69.650000000000006" customHeight="1" x14ac:dyDescent="0.3">
      <c r="A7" s="294" t="s">
        <v>386</v>
      </c>
      <c r="B7" s="304"/>
      <c r="C7" s="304"/>
      <c r="D7" s="304"/>
      <c r="E7" s="304"/>
      <c r="F7" s="107"/>
      <c r="G7" s="128"/>
      <c r="H7" s="129"/>
      <c r="I7" s="129"/>
      <c r="J7" s="129"/>
    </row>
    <row r="8" spans="1:11" s="132" customFormat="1" ht="111.75" customHeight="1" x14ac:dyDescent="0.35">
      <c r="A8" s="130" t="s">
        <v>359</v>
      </c>
      <c r="B8" s="131" t="s">
        <v>387</v>
      </c>
      <c r="C8" s="130" t="s">
        <v>388</v>
      </c>
      <c r="D8" s="131" t="s">
        <v>389</v>
      </c>
      <c r="E8" s="130" t="s">
        <v>390</v>
      </c>
      <c r="F8" s="131" t="s">
        <v>362</v>
      </c>
      <c r="G8" s="45" t="s">
        <v>81</v>
      </c>
    </row>
    <row r="9" spans="1:11" s="135" customFormat="1" ht="51.65" customHeight="1" x14ac:dyDescent="0.3">
      <c r="A9" s="297" t="s">
        <v>391</v>
      </c>
      <c r="B9" s="297" t="s">
        <v>392</v>
      </c>
      <c r="C9" s="96" t="s">
        <v>393</v>
      </c>
      <c r="D9" s="299" t="s">
        <v>394</v>
      </c>
      <c r="E9" s="96" t="s">
        <v>395</v>
      </c>
      <c r="F9" s="100" t="s">
        <v>396</v>
      </c>
      <c r="G9" s="12" t="s">
        <v>88</v>
      </c>
      <c r="H9" s="34">
        <f>IF(OR(ISBLANK(G9)=TRUE,G9="Select Compliance Status"),1,0)</f>
        <v>1</v>
      </c>
      <c r="I9" s="133"/>
      <c r="J9" s="112" t="s">
        <v>89</v>
      </c>
      <c r="K9" s="134"/>
    </row>
    <row r="10" spans="1:11" s="135" customFormat="1" ht="32.15" customHeight="1" x14ac:dyDescent="0.3">
      <c r="A10" s="303"/>
      <c r="B10" s="303"/>
      <c r="C10" s="96" t="s">
        <v>397</v>
      </c>
      <c r="D10" s="301"/>
      <c r="E10" s="96" t="s">
        <v>398</v>
      </c>
      <c r="F10" s="100" t="s">
        <v>396</v>
      </c>
      <c r="G10" s="12" t="s">
        <v>88</v>
      </c>
      <c r="H10" s="34">
        <f t="shared" ref="H10:H27" si="0">IF(OR(ISBLANK(G10)=TRUE,G10="Select Compliance Status"),1,0)</f>
        <v>1</v>
      </c>
      <c r="I10" s="133"/>
      <c r="J10" s="113" t="s">
        <v>658</v>
      </c>
      <c r="K10" s="134"/>
    </row>
    <row r="11" spans="1:11" s="135" customFormat="1" ht="37.5" customHeight="1" thickBot="1" x14ac:dyDescent="0.35">
      <c r="A11" s="303"/>
      <c r="B11" s="298"/>
      <c r="C11" s="96" t="s">
        <v>399</v>
      </c>
      <c r="D11" s="301"/>
      <c r="E11" s="96" t="s">
        <v>398</v>
      </c>
      <c r="F11" s="100" t="s">
        <v>396</v>
      </c>
      <c r="G11" s="12" t="s">
        <v>88</v>
      </c>
      <c r="H11" s="34">
        <f t="shared" si="0"/>
        <v>1</v>
      </c>
      <c r="I11" s="133"/>
      <c r="J11" s="114" t="s">
        <v>94</v>
      </c>
      <c r="K11" s="134"/>
    </row>
    <row r="12" spans="1:11" s="135" customFormat="1" ht="37.5" customHeight="1" thickBot="1" x14ac:dyDescent="0.35">
      <c r="A12" s="303"/>
      <c r="B12" s="136" t="s">
        <v>400</v>
      </c>
      <c r="C12" s="96" t="s">
        <v>401</v>
      </c>
      <c r="D12" s="301"/>
      <c r="E12" s="96" t="s">
        <v>398</v>
      </c>
      <c r="F12" s="100" t="s">
        <v>402</v>
      </c>
      <c r="G12" s="12" t="s">
        <v>88</v>
      </c>
      <c r="H12" s="34">
        <f t="shared" si="0"/>
        <v>1</v>
      </c>
      <c r="I12" s="133"/>
      <c r="J12" s="115" t="s">
        <v>97</v>
      </c>
      <c r="K12" s="134"/>
    </row>
    <row r="13" spans="1:11" s="135" customFormat="1" ht="37.5" customHeight="1" x14ac:dyDescent="0.3">
      <c r="A13" s="303"/>
      <c r="B13" s="136" t="s">
        <v>403</v>
      </c>
      <c r="C13" s="96" t="s">
        <v>404</v>
      </c>
      <c r="D13" s="301"/>
      <c r="E13" s="96" t="s">
        <v>398</v>
      </c>
      <c r="F13" s="100" t="s">
        <v>405</v>
      </c>
      <c r="G13" s="12" t="s">
        <v>88</v>
      </c>
      <c r="H13" s="34">
        <f t="shared" si="0"/>
        <v>1</v>
      </c>
      <c r="I13" s="133"/>
      <c r="J13" s="116" t="s">
        <v>88</v>
      </c>
      <c r="K13" s="134"/>
    </row>
    <row r="14" spans="1:11" s="135" customFormat="1" ht="37.5" customHeight="1" x14ac:dyDescent="0.3">
      <c r="A14" s="303"/>
      <c r="B14" s="136" t="s">
        <v>406</v>
      </c>
      <c r="C14" s="96" t="s">
        <v>407</v>
      </c>
      <c r="D14" s="301"/>
      <c r="E14" s="96" t="s">
        <v>398</v>
      </c>
      <c r="F14" s="100" t="s">
        <v>408</v>
      </c>
      <c r="G14" s="12" t="s">
        <v>88</v>
      </c>
      <c r="H14" s="34">
        <f t="shared" si="0"/>
        <v>1</v>
      </c>
      <c r="I14" s="134"/>
      <c r="J14" s="134"/>
      <c r="K14" s="134"/>
    </row>
    <row r="15" spans="1:11" s="135" customFormat="1" ht="37.5" customHeight="1" x14ac:dyDescent="0.3">
      <c r="A15" s="303"/>
      <c r="B15" s="136" t="s">
        <v>409</v>
      </c>
      <c r="C15" s="96" t="s">
        <v>410</v>
      </c>
      <c r="D15" s="301"/>
      <c r="E15" s="96" t="s">
        <v>398</v>
      </c>
      <c r="F15" s="100" t="s">
        <v>411</v>
      </c>
      <c r="G15" s="12" t="s">
        <v>88</v>
      </c>
      <c r="H15" s="34">
        <f t="shared" si="0"/>
        <v>1</v>
      </c>
      <c r="I15" s="134"/>
      <c r="J15" s="134"/>
      <c r="K15" s="134"/>
    </row>
    <row r="16" spans="1:11" s="135" customFormat="1" ht="51.75" customHeight="1" x14ac:dyDescent="0.3">
      <c r="A16" s="303"/>
      <c r="B16" s="136" t="s">
        <v>412</v>
      </c>
      <c r="C16" s="96" t="s">
        <v>413</v>
      </c>
      <c r="D16" s="301"/>
      <c r="E16" s="96" t="s">
        <v>398</v>
      </c>
      <c r="F16" s="100" t="s">
        <v>414</v>
      </c>
      <c r="G16" s="12" t="s">
        <v>88</v>
      </c>
      <c r="H16" s="34">
        <f t="shared" si="0"/>
        <v>1</v>
      </c>
      <c r="I16" s="134"/>
      <c r="J16" s="134"/>
      <c r="K16" s="134"/>
    </row>
    <row r="17" spans="1:11" s="135" customFormat="1" ht="42" customHeight="1" x14ac:dyDescent="0.3">
      <c r="A17" s="298"/>
      <c r="B17" s="136" t="s">
        <v>415</v>
      </c>
      <c r="C17" s="96" t="s">
        <v>416</v>
      </c>
      <c r="D17" s="300"/>
      <c r="E17" s="96" t="s">
        <v>417</v>
      </c>
      <c r="F17" s="100" t="s">
        <v>418</v>
      </c>
      <c r="G17" s="12" t="s">
        <v>88</v>
      </c>
      <c r="H17" s="34">
        <f t="shared" si="0"/>
        <v>1</v>
      </c>
      <c r="I17" s="134"/>
      <c r="J17" s="134"/>
      <c r="K17" s="134"/>
    </row>
    <row r="18" spans="1:11" s="135" customFormat="1" ht="39" customHeight="1" x14ac:dyDescent="0.3">
      <c r="A18" s="136" t="s">
        <v>419</v>
      </c>
      <c r="B18" s="136" t="s">
        <v>415</v>
      </c>
      <c r="C18" s="96" t="s">
        <v>416</v>
      </c>
      <c r="D18" s="100" t="s">
        <v>420</v>
      </c>
      <c r="E18" s="96" t="s">
        <v>398</v>
      </c>
      <c r="F18" s="100" t="s">
        <v>418</v>
      </c>
      <c r="G18" s="12" t="s">
        <v>88</v>
      </c>
      <c r="H18" s="34">
        <f t="shared" si="0"/>
        <v>1</v>
      </c>
      <c r="I18" s="134"/>
      <c r="J18" s="134"/>
      <c r="K18" s="134"/>
    </row>
    <row r="19" spans="1:11" s="135" customFormat="1" ht="42" customHeight="1" x14ac:dyDescent="0.3">
      <c r="A19" s="297" t="s">
        <v>421</v>
      </c>
      <c r="B19" s="136" t="s">
        <v>422</v>
      </c>
      <c r="C19" s="96" t="s">
        <v>423</v>
      </c>
      <c r="D19" s="299" t="s">
        <v>424</v>
      </c>
      <c r="E19" s="96" t="s">
        <v>398</v>
      </c>
      <c r="F19" s="100" t="s">
        <v>425</v>
      </c>
      <c r="G19" s="12" t="s">
        <v>88</v>
      </c>
      <c r="H19" s="34">
        <f t="shared" si="0"/>
        <v>1</v>
      </c>
      <c r="I19" s="134"/>
      <c r="J19" s="134"/>
      <c r="K19" s="134"/>
    </row>
    <row r="20" spans="1:11" ht="22.5" customHeight="1" x14ac:dyDescent="0.3">
      <c r="A20" s="301"/>
      <c r="B20" s="136" t="s">
        <v>426</v>
      </c>
      <c r="C20" s="96" t="s">
        <v>423</v>
      </c>
      <c r="D20" s="301"/>
      <c r="E20" s="96" t="s">
        <v>398</v>
      </c>
      <c r="F20" s="100" t="s">
        <v>427</v>
      </c>
      <c r="G20" s="12" t="s">
        <v>88</v>
      </c>
      <c r="H20" s="34">
        <f t="shared" si="0"/>
        <v>1</v>
      </c>
    </row>
    <row r="21" spans="1:11" ht="31" x14ac:dyDescent="0.3">
      <c r="A21" s="301"/>
      <c r="B21" s="136" t="s">
        <v>428</v>
      </c>
      <c r="C21" s="96" t="s">
        <v>379</v>
      </c>
      <c r="D21" s="301"/>
      <c r="E21" s="96" t="s">
        <v>398</v>
      </c>
      <c r="F21" s="299" t="s">
        <v>379</v>
      </c>
      <c r="G21" s="12" t="s">
        <v>88</v>
      </c>
      <c r="H21" s="34">
        <f t="shared" si="0"/>
        <v>1</v>
      </c>
    </row>
    <row r="22" spans="1:11" ht="31" x14ac:dyDescent="0.3">
      <c r="A22" s="300"/>
      <c r="B22" s="136" t="s">
        <v>415</v>
      </c>
      <c r="C22" s="96" t="s">
        <v>429</v>
      </c>
      <c r="D22" s="300"/>
      <c r="E22" s="96" t="s">
        <v>398</v>
      </c>
      <c r="F22" s="300"/>
      <c r="G22" s="12" t="s">
        <v>88</v>
      </c>
      <c r="H22" s="34">
        <f t="shared" si="0"/>
        <v>1</v>
      </c>
    </row>
    <row r="23" spans="1:11" ht="25.5" customHeight="1" x14ac:dyDescent="0.3">
      <c r="A23" s="297" t="s">
        <v>430</v>
      </c>
      <c r="B23" s="136" t="s">
        <v>431</v>
      </c>
      <c r="C23" s="96" t="s">
        <v>423</v>
      </c>
      <c r="D23" s="299" t="s">
        <v>432</v>
      </c>
      <c r="E23" s="96" t="s">
        <v>398</v>
      </c>
      <c r="F23" s="299" t="s">
        <v>379</v>
      </c>
      <c r="G23" s="12" t="s">
        <v>88</v>
      </c>
      <c r="H23" s="34">
        <f t="shared" si="0"/>
        <v>1</v>
      </c>
    </row>
    <row r="24" spans="1:11" ht="31" x14ac:dyDescent="0.3">
      <c r="A24" s="298"/>
      <c r="B24" s="136" t="s">
        <v>415</v>
      </c>
      <c r="C24" s="96" t="s">
        <v>429</v>
      </c>
      <c r="D24" s="302"/>
      <c r="E24" s="96" t="s">
        <v>398</v>
      </c>
      <c r="F24" s="300"/>
      <c r="G24" s="12" t="s">
        <v>88</v>
      </c>
      <c r="H24" s="34">
        <f t="shared" si="0"/>
        <v>1</v>
      </c>
    </row>
    <row r="25" spans="1:11" ht="24" customHeight="1" x14ac:dyDescent="0.3">
      <c r="A25" s="297" t="s">
        <v>433</v>
      </c>
      <c r="B25" s="136" t="s">
        <v>434</v>
      </c>
      <c r="C25" s="96" t="s">
        <v>423</v>
      </c>
      <c r="D25" s="299" t="s">
        <v>435</v>
      </c>
      <c r="E25" s="96" t="s">
        <v>398</v>
      </c>
      <c r="F25" s="299" t="s">
        <v>379</v>
      </c>
      <c r="G25" s="12" t="s">
        <v>88</v>
      </c>
      <c r="H25" s="34">
        <f t="shared" si="0"/>
        <v>1</v>
      </c>
    </row>
    <row r="26" spans="1:11" ht="31" x14ac:dyDescent="0.3">
      <c r="A26" s="298"/>
      <c r="B26" s="136" t="s">
        <v>415</v>
      </c>
      <c r="C26" s="96" t="s">
        <v>429</v>
      </c>
      <c r="D26" s="300"/>
      <c r="E26" s="96" t="s">
        <v>398</v>
      </c>
      <c r="F26" s="300"/>
      <c r="G26" s="12" t="s">
        <v>88</v>
      </c>
      <c r="H26" s="34">
        <f t="shared" si="0"/>
        <v>1</v>
      </c>
    </row>
    <row r="27" spans="1:11" ht="31" x14ac:dyDescent="0.3">
      <c r="A27" s="136" t="s">
        <v>436</v>
      </c>
      <c r="B27" s="136" t="s">
        <v>415</v>
      </c>
      <c r="C27" s="96" t="s">
        <v>437</v>
      </c>
      <c r="D27" s="100" t="s">
        <v>438</v>
      </c>
      <c r="E27" s="96" t="s">
        <v>439</v>
      </c>
      <c r="F27" s="100" t="s">
        <v>440</v>
      </c>
      <c r="G27" s="12" t="s">
        <v>88</v>
      </c>
      <c r="H27" s="34">
        <f t="shared" si="0"/>
        <v>1</v>
      </c>
    </row>
    <row r="28" spans="1:11" ht="15.5" x14ac:dyDescent="0.3">
      <c r="A28" s="137" t="s">
        <v>441</v>
      </c>
      <c r="B28" s="138"/>
      <c r="C28" s="138"/>
      <c r="D28" s="138"/>
      <c r="E28" s="138"/>
      <c r="F28" s="139"/>
      <c r="G28" s="140"/>
    </row>
    <row r="29" spans="1:11" ht="15.5" x14ac:dyDescent="0.3">
      <c r="A29" s="141" t="s">
        <v>442</v>
      </c>
      <c r="B29" s="138"/>
      <c r="C29" s="138"/>
      <c r="D29" s="138"/>
      <c r="E29" s="138"/>
      <c r="F29" s="139"/>
      <c r="G29" s="140"/>
    </row>
    <row r="30" spans="1:11" ht="15.5" x14ac:dyDescent="0.3">
      <c r="A30" s="141" t="s">
        <v>443</v>
      </c>
      <c r="B30" s="138"/>
      <c r="C30" s="138"/>
      <c r="D30" s="138"/>
      <c r="E30" s="138"/>
      <c r="F30" s="139"/>
      <c r="G30" s="140"/>
    </row>
    <row r="31" spans="1:11" ht="15.5" x14ac:dyDescent="0.3">
      <c r="A31" s="141" t="s">
        <v>444</v>
      </c>
      <c r="B31" s="138"/>
      <c r="C31" s="138"/>
      <c r="D31" s="138"/>
      <c r="E31" s="138"/>
      <c r="F31" s="139"/>
      <c r="G31" s="140"/>
    </row>
    <row r="32" spans="1:11" x14ac:dyDescent="0.3">
      <c r="F32" s="111"/>
    </row>
    <row r="33" spans="6:6" x14ac:dyDescent="0.3">
      <c r="F33" s="111"/>
    </row>
    <row r="34" spans="6:6" x14ac:dyDescent="0.3">
      <c r="F34" s="111"/>
    </row>
    <row r="35" spans="6:6" x14ac:dyDescent="0.3">
      <c r="F35" s="111"/>
    </row>
    <row r="36" spans="6:6" x14ac:dyDescent="0.3">
      <c r="F36" s="111"/>
    </row>
    <row r="37" spans="6:6" x14ac:dyDescent="0.3">
      <c r="F37" s="111"/>
    </row>
    <row r="38" spans="6:6" x14ac:dyDescent="0.3">
      <c r="F38" s="111"/>
    </row>
    <row r="39" spans="6:6" x14ac:dyDescent="0.3">
      <c r="F39" s="111"/>
    </row>
    <row r="40" spans="6:6" x14ac:dyDescent="0.3">
      <c r="F40" s="111"/>
    </row>
    <row r="41" spans="6:6" x14ac:dyDescent="0.3">
      <c r="F41" s="111"/>
    </row>
    <row r="42" spans="6:6" x14ac:dyDescent="0.3">
      <c r="F42" s="111"/>
    </row>
    <row r="43" spans="6:6" x14ac:dyDescent="0.3">
      <c r="F43" s="111"/>
    </row>
    <row r="44" spans="6:6" x14ac:dyDescent="0.3">
      <c r="F44" s="111"/>
    </row>
    <row r="45" spans="6:6" x14ac:dyDescent="0.3">
      <c r="F45" s="111"/>
    </row>
    <row r="46" spans="6:6" x14ac:dyDescent="0.3">
      <c r="F46" s="111"/>
    </row>
    <row r="47" spans="6:6" x14ac:dyDescent="0.3">
      <c r="F47" s="111"/>
    </row>
  </sheetData>
  <sheetProtection algorithmName="SHA-512" hashValue="cxzkIVXopvQAVk4B8qTJFDnf3AGNWLdvS1lYFBf+s81cZx0MnPmm0zRpS0sGCA3EoA8dkxAmjk20ak49GumRMw==" saltValue="6E+pa23EUw0b2HdGd84eXA==" spinCount="100000" sheet="1" objects="1" scenarios="1" selectLockedCells="1"/>
  <mergeCells count="17">
    <mergeCell ref="F2:G2"/>
    <mergeCell ref="A1:B1"/>
    <mergeCell ref="A2:B2"/>
    <mergeCell ref="B4:E4"/>
    <mergeCell ref="A9:A17"/>
    <mergeCell ref="B9:B11"/>
    <mergeCell ref="D9:D17"/>
    <mergeCell ref="A7:E7"/>
    <mergeCell ref="A25:A26"/>
    <mergeCell ref="D25:D26"/>
    <mergeCell ref="F25:F26"/>
    <mergeCell ref="A19:A22"/>
    <mergeCell ref="D19:D22"/>
    <mergeCell ref="A23:A24"/>
    <mergeCell ref="D23:D24"/>
    <mergeCell ref="F23:F24"/>
    <mergeCell ref="F21:F22"/>
  </mergeCells>
  <conditionalFormatting sqref="F2">
    <cfRule type="containsText" dxfId="81" priority="82" operator="containsText" text="Please">
      <formula>NOT(ISERROR(SEARCH("Please",F2)))</formula>
    </cfRule>
    <cfRule type="containsText" dxfId="80" priority="83" operator="containsText" text="Complete">
      <formula>NOT(ISERROR(SEARCH("Complete",F2)))</formula>
    </cfRule>
  </conditionalFormatting>
  <conditionalFormatting sqref="G9:G27">
    <cfRule type="cellIs" dxfId="79" priority="77" operator="equal">
      <formula>$J$12</formula>
    </cfRule>
    <cfRule type="cellIs" dxfId="78" priority="78" operator="equal">
      <formula>$J$11</formula>
    </cfRule>
    <cfRule type="cellIs" dxfId="77" priority="79" operator="equal">
      <formula>$J$10</formula>
    </cfRule>
    <cfRule type="cellIs" dxfId="76" priority="80" operator="equal">
      <formula>$J$9</formula>
    </cfRule>
  </conditionalFormatting>
  <dataValidations count="1">
    <dataValidation type="list" allowBlank="1" showInputMessage="1" showErrorMessage="1" sqref="G9:G27" xr:uid="{706A92EF-EE77-411B-98F7-92DF5D7879E6}">
      <formula1>$J$9:$J$13</formula1>
    </dataValidation>
  </dataValidations>
  <pageMargins left="0.7" right="0.7" top="0.75" bottom="0.75" header="0.3" footer="0.3"/>
  <pageSetup paperSize="8" scale="45" orientation="landscape" r:id="rId1"/>
  <headerFooter>
    <oddHeader>&amp;C&amp;"Calibri"&amp;10&amp;K0000FFOFFICIAL&amp;1#</oddHeader>
    <oddFooter>&amp;C&amp;1#&amp;"Calibri"&amp;10&amp;K0000FFOFFICIAL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A329F-3DD3-4F0B-A6D9-ABCE925982DF}">
  <sheetPr codeName="Sheet6">
    <tabColor theme="9"/>
  </sheetPr>
  <dimension ref="A1:L17"/>
  <sheetViews>
    <sheetView showGridLines="0" showRowColHeaders="0" zoomScale="70" zoomScaleNormal="70" workbookViewId="0">
      <selection activeCell="D11" sqref="D11"/>
    </sheetView>
  </sheetViews>
  <sheetFormatPr defaultColWidth="8.7265625" defaultRowHeight="14.5" x14ac:dyDescent="0.35"/>
  <cols>
    <col min="1" max="1" width="25.54296875" style="148" customWidth="1"/>
    <col min="2" max="2" width="22.1796875" style="148" customWidth="1"/>
    <col min="3" max="3" width="49.81640625" style="46" customWidth="1"/>
    <col min="4" max="4" width="99.81640625" style="46" customWidth="1"/>
    <col min="5" max="5" width="39.453125" style="46" customWidth="1"/>
    <col min="6" max="6" width="4.81640625" style="31" hidden="1" customWidth="1"/>
    <col min="7" max="7" width="3.54296875" style="31" hidden="1" customWidth="1"/>
    <col min="8" max="12" width="8.7265625" style="31" hidden="1" customWidth="1"/>
    <col min="13" max="16384" width="8.7265625" style="31"/>
  </cols>
  <sheetData>
    <row r="1" spans="1:12" ht="34.5" customHeight="1" thickBot="1" x14ac:dyDescent="0.4">
      <c r="A1" s="272" t="str">
        <f>IF('General Site Info'!B4="","",'General Site Info'!B4)</f>
        <v/>
      </c>
      <c r="B1" s="289"/>
      <c r="C1" s="273"/>
      <c r="D1" s="105"/>
    </row>
    <row r="2" spans="1:12" ht="33" customHeight="1" thickBot="1" x14ac:dyDescent="0.35">
      <c r="A2" s="272" t="str">
        <f>IF('General Site Info'!B5="","",'General Site Info'!B5)</f>
        <v/>
      </c>
      <c r="B2" s="289"/>
      <c r="C2" s="289"/>
      <c r="D2" s="276" t="str">
        <f>IF(SUM(F9:F12)=0,"Complete","Please provide a Compliance Status for all rows as part of BAT 12")</f>
        <v>Please provide a Compliance Status for all rows as part of BAT 12</v>
      </c>
      <c r="E2" s="277"/>
    </row>
    <row r="3" spans="1:12" x14ac:dyDescent="0.35">
      <c r="A3" s="106"/>
      <c r="B3" s="106"/>
      <c r="C3" s="106"/>
      <c r="D3" s="107"/>
    </row>
    <row r="4" spans="1:12" s="107" customFormat="1" ht="79.5" customHeight="1" x14ac:dyDescent="0.35">
      <c r="A4" s="313" t="s">
        <v>199</v>
      </c>
      <c r="B4" s="314"/>
      <c r="C4" s="142" t="s">
        <v>445</v>
      </c>
      <c r="D4" s="109"/>
      <c r="E4" s="46"/>
    </row>
    <row r="5" spans="1:12" s="107" customFormat="1" x14ac:dyDescent="0.35">
      <c r="A5" s="106"/>
      <c r="B5" s="106"/>
      <c r="C5" s="106"/>
      <c r="E5" s="46"/>
    </row>
    <row r="6" spans="1:12" s="107" customFormat="1" ht="15" customHeight="1" x14ac:dyDescent="0.35">
      <c r="A6" s="110" t="s">
        <v>446</v>
      </c>
      <c r="B6" s="110"/>
      <c r="C6" s="106"/>
      <c r="E6" s="46"/>
    </row>
    <row r="7" spans="1:12" s="107" customFormat="1" ht="15" customHeight="1" x14ac:dyDescent="0.35">
      <c r="A7" s="123"/>
      <c r="B7" s="123"/>
      <c r="C7" s="106"/>
      <c r="E7" s="46"/>
    </row>
    <row r="8" spans="1:12" s="60" customFormat="1" ht="85.5" customHeight="1" x14ac:dyDescent="0.35">
      <c r="A8" s="310" t="s">
        <v>447</v>
      </c>
      <c r="B8" s="311"/>
      <c r="C8" s="45" t="s">
        <v>448</v>
      </c>
      <c r="D8" s="45" t="s">
        <v>81</v>
      </c>
      <c r="E8" s="32" t="s">
        <v>82</v>
      </c>
    </row>
    <row r="9" spans="1:12" s="111" customFormat="1" ht="25.5" customHeight="1" x14ac:dyDescent="0.3">
      <c r="A9" s="284" t="s">
        <v>449</v>
      </c>
      <c r="B9" s="312"/>
      <c r="C9" s="143" t="s">
        <v>450</v>
      </c>
      <c r="D9" s="22"/>
      <c r="E9" s="12" t="s">
        <v>88</v>
      </c>
      <c r="F9" s="34">
        <f>IF(OR(ISBLANK(E9)=TRUE,E9="Select Compliance Status"),1,0)</f>
        <v>1</v>
      </c>
      <c r="L9" s="112" t="s">
        <v>89</v>
      </c>
    </row>
    <row r="10" spans="1:12" s="111" customFormat="1" ht="25.5" customHeight="1" x14ac:dyDescent="0.3">
      <c r="A10" s="284" t="s">
        <v>451</v>
      </c>
      <c r="B10" s="285"/>
      <c r="C10" s="143" t="s">
        <v>452</v>
      </c>
      <c r="D10" s="22"/>
      <c r="E10" s="12" t="s">
        <v>88</v>
      </c>
      <c r="F10" s="34">
        <f t="shared" ref="F10:F12" si="0">IF(OR(ISBLANK(E10)=TRUE,E10="Select Compliance Status"),1,0)</f>
        <v>1</v>
      </c>
      <c r="L10" s="113" t="s">
        <v>658</v>
      </c>
    </row>
    <row r="11" spans="1:12" s="111" customFormat="1" ht="25.5" customHeight="1" thickBot="1" x14ac:dyDescent="0.35">
      <c r="A11" s="284" t="s">
        <v>453</v>
      </c>
      <c r="B11" s="285"/>
      <c r="C11" s="143" t="s">
        <v>454</v>
      </c>
      <c r="D11" s="22"/>
      <c r="E11" s="12" t="s">
        <v>88</v>
      </c>
      <c r="F11" s="34">
        <f t="shared" si="0"/>
        <v>1</v>
      </c>
      <c r="L11" s="114" t="s">
        <v>94</v>
      </c>
    </row>
    <row r="12" spans="1:12" s="111" customFormat="1" ht="25.5" customHeight="1" thickBot="1" x14ac:dyDescent="0.35">
      <c r="A12" s="284" t="s">
        <v>455</v>
      </c>
      <c r="B12" s="285"/>
      <c r="C12" s="143" t="s">
        <v>456</v>
      </c>
      <c r="D12" s="22"/>
      <c r="E12" s="12" t="s">
        <v>88</v>
      </c>
      <c r="F12" s="34">
        <f t="shared" si="0"/>
        <v>1</v>
      </c>
      <c r="L12" s="115" t="s">
        <v>97</v>
      </c>
    </row>
    <row r="13" spans="1:12" s="111" customFormat="1" ht="25.5" customHeight="1" x14ac:dyDescent="0.3">
      <c r="A13" s="306" t="s">
        <v>457</v>
      </c>
      <c r="B13" s="306"/>
      <c r="C13" s="306"/>
      <c r="D13" s="307"/>
      <c r="E13" s="144"/>
      <c r="F13" s="145"/>
      <c r="G13" s="145"/>
      <c r="H13" s="145"/>
      <c r="I13" s="146"/>
      <c r="L13" s="116" t="s">
        <v>88</v>
      </c>
    </row>
    <row r="14" spans="1:12" s="111" customFormat="1" ht="25.5" customHeight="1" x14ac:dyDescent="0.3">
      <c r="A14" s="306" t="s">
        <v>458</v>
      </c>
      <c r="B14" s="307"/>
      <c r="C14" s="307"/>
      <c r="D14" s="307"/>
      <c r="E14" s="307"/>
      <c r="F14" s="145"/>
      <c r="G14" s="145"/>
      <c r="H14" s="145"/>
      <c r="I14" s="146"/>
    </row>
    <row r="15" spans="1:12" s="111" customFormat="1" ht="25.5" customHeight="1" x14ac:dyDescent="0.35">
      <c r="A15" s="308" t="s">
        <v>459</v>
      </c>
      <c r="B15" s="308"/>
      <c r="C15" s="308"/>
      <c r="D15" s="309"/>
      <c r="E15" s="144"/>
      <c r="F15" s="145"/>
      <c r="G15" s="145"/>
      <c r="H15" s="145"/>
      <c r="I15" s="146"/>
    </row>
    <row r="16" spans="1:12" s="111" customFormat="1" ht="35.25" customHeight="1" x14ac:dyDescent="0.35">
      <c r="A16" s="305" t="s">
        <v>460</v>
      </c>
      <c r="B16" s="305"/>
      <c r="C16" s="305"/>
      <c r="D16" s="305"/>
      <c r="E16" s="305"/>
      <c r="F16" s="145"/>
      <c r="G16" s="145"/>
      <c r="H16" s="145"/>
      <c r="I16" s="146"/>
    </row>
    <row r="17" spans="1:9" s="111" customFormat="1" ht="111" customHeight="1" x14ac:dyDescent="0.3">
      <c r="A17" s="305" t="s">
        <v>461</v>
      </c>
      <c r="B17" s="305"/>
      <c r="C17" s="305"/>
      <c r="D17" s="305"/>
      <c r="E17" s="305"/>
      <c r="F17" s="147"/>
      <c r="G17" s="147"/>
      <c r="H17" s="147"/>
      <c r="I17" s="146"/>
    </row>
  </sheetData>
  <sheetProtection algorithmName="SHA-512" hashValue="RsHGXdnHw5aoOvQkcfDCPiREWTncN5CvItp9kTTKa9tTFSvL34zRDlWgBvO/df9G2hSjDbtwAwehOXHjy9gTaQ==" saltValue="E/7adYsxEB7qUmYaiwgtyg==" spinCount="100000" sheet="1" objects="1" scenarios="1" selectLockedCells="1"/>
  <mergeCells count="14">
    <mergeCell ref="D2:E2"/>
    <mergeCell ref="A15:D15"/>
    <mergeCell ref="A1:C1"/>
    <mergeCell ref="A2:C2"/>
    <mergeCell ref="A8:B8"/>
    <mergeCell ref="A9:B9"/>
    <mergeCell ref="A4:B4"/>
    <mergeCell ref="A17:E17"/>
    <mergeCell ref="A16:E16"/>
    <mergeCell ref="A13:D13"/>
    <mergeCell ref="A14:E14"/>
    <mergeCell ref="A10:B10"/>
    <mergeCell ref="A11:B11"/>
    <mergeCell ref="A12:B12"/>
  </mergeCells>
  <conditionalFormatting sqref="D2">
    <cfRule type="containsText" dxfId="75" priority="1" operator="containsText" text="Please">
      <formula>NOT(ISERROR(SEARCH("Please",D2)))</formula>
    </cfRule>
    <cfRule type="containsText" dxfId="74" priority="2" operator="containsText" text="Complete">
      <formula>NOT(ISERROR(SEARCH("Complete",D2)))</formula>
    </cfRule>
  </conditionalFormatting>
  <conditionalFormatting sqref="E9:E12">
    <cfRule type="cellIs" dxfId="73" priority="127" operator="equal">
      <formula>$L$12</formula>
    </cfRule>
    <cfRule type="cellIs" dxfId="72" priority="128" operator="equal">
      <formula>$L$11</formula>
    </cfRule>
    <cfRule type="cellIs" dxfId="71" priority="129" operator="equal">
      <formula>$L$10</formula>
    </cfRule>
    <cfRule type="cellIs" dxfId="70" priority="130" operator="equal">
      <formula>$L$9</formula>
    </cfRule>
  </conditionalFormatting>
  <conditionalFormatting sqref="E8">
    <cfRule type="cellIs" dxfId="69" priority="131" operator="equal">
      <formula>#REF!</formula>
    </cfRule>
    <cfRule type="cellIs" dxfId="68" priority="132" operator="equal">
      <formula>#REF!</formula>
    </cfRule>
    <cfRule type="cellIs" dxfId="67" priority="133" operator="equal">
      <formula>$H$9</formula>
    </cfRule>
    <cfRule type="cellIs" dxfId="66" priority="134" operator="equal">
      <formula>$H$8</formula>
    </cfRule>
  </conditionalFormatting>
  <dataValidations count="1">
    <dataValidation type="list" allowBlank="1" showInputMessage="1" showErrorMessage="1" sqref="E9:E12" xr:uid="{5DD99CB8-1A08-469E-A995-D397CEA50080}">
      <formula1>$L$9:$L$13</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910E-A6EA-459F-8ECD-727B0367A198}">
  <sheetPr codeName="Sheet7">
    <tabColor theme="9" tint="0.39997558519241921"/>
    <pageSetUpPr fitToPage="1"/>
  </sheetPr>
  <dimension ref="A1:F25"/>
  <sheetViews>
    <sheetView showGridLines="0" showRowColHeaders="0" showOutlineSymbols="0" showWhiteSpace="0" zoomScale="70" zoomScaleNormal="70" workbookViewId="0">
      <selection activeCell="D10" sqref="D10"/>
    </sheetView>
  </sheetViews>
  <sheetFormatPr defaultColWidth="8.7265625" defaultRowHeight="15.5" x14ac:dyDescent="0.35"/>
  <cols>
    <col min="1" max="1" width="47.81640625" style="152" customWidth="1"/>
    <col min="2" max="2" width="70.1796875" style="152" customWidth="1"/>
    <col min="3" max="3" width="64.7265625" style="152" customWidth="1"/>
    <col min="4" max="4" width="47.453125" style="152" customWidth="1"/>
    <col min="5" max="5" width="72.81640625" style="152" customWidth="1"/>
    <col min="6" max="6" width="20.1796875" style="151" hidden="1" customWidth="1"/>
    <col min="7" max="16384" width="8.7265625" style="152"/>
  </cols>
  <sheetData>
    <row r="1" spans="1:6" ht="45" customHeight="1" thickBot="1" x14ac:dyDescent="0.45">
      <c r="A1" s="272" t="str">
        <f>IF('General Site Info'!B4="","",'General Site Info'!B4)</f>
        <v/>
      </c>
      <c r="B1" s="289"/>
      <c r="C1" s="149"/>
      <c r="D1" s="150"/>
      <c r="E1" s="149"/>
    </row>
    <row r="2" spans="1:6" ht="47.25" customHeight="1" thickBot="1" x14ac:dyDescent="0.4">
      <c r="A2" s="272" t="str">
        <f>IF('General Site Info'!B5="","",'General Site Info'!B5)</f>
        <v/>
      </c>
      <c r="B2" s="289"/>
      <c r="C2" s="153"/>
      <c r="D2" s="276" t="str">
        <f>IF(SUM(F10:F22)=0,"Complete","Please provide a response for all rows in section 1 and 2")</f>
        <v>Please provide a response for all rows in section 1 and 2</v>
      </c>
      <c r="E2" s="277"/>
    </row>
    <row r="3" spans="1:6" ht="18" x14ac:dyDescent="0.35">
      <c r="A3" s="154"/>
      <c r="B3" s="155"/>
      <c r="C3" s="155"/>
      <c r="D3" s="155"/>
      <c r="E3" s="155"/>
    </row>
    <row r="4" spans="1:6" ht="39.75" customHeight="1" x14ac:dyDescent="0.35">
      <c r="A4" s="322" t="s">
        <v>503</v>
      </c>
      <c r="B4" s="323"/>
      <c r="C4" s="323"/>
      <c r="D4" s="323"/>
      <c r="E4" s="323"/>
    </row>
    <row r="5" spans="1:6" ht="117" customHeight="1" x14ac:dyDescent="0.35">
      <c r="A5" s="324" t="s">
        <v>504</v>
      </c>
      <c r="B5" s="325"/>
      <c r="C5" s="325"/>
      <c r="D5" s="325"/>
      <c r="E5" s="325"/>
    </row>
    <row r="6" spans="1:6" x14ac:dyDescent="0.35">
      <c r="A6" s="156"/>
      <c r="B6" s="157"/>
      <c r="C6" s="157"/>
      <c r="D6" s="158"/>
      <c r="E6" s="159"/>
    </row>
    <row r="7" spans="1:6" ht="81.75" customHeight="1" x14ac:dyDescent="0.35">
      <c r="A7" s="65" t="s">
        <v>505</v>
      </c>
      <c r="B7" s="65" t="s">
        <v>506</v>
      </c>
      <c r="C7" s="65" t="s">
        <v>507</v>
      </c>
      <c r="D7" s="45" t="s">
        <v>508</v>
      </c>
      <c r="E7" s="45" t="s">
        <v>509</v>
      </c>
    </row>
    <row r="8" spans="1:6" s="161" customFormat="1" ht="62.25" customHeight="1" x14ac:dyDescent="0.3">
      <c r="A8" s="326" t="s">
        <v>510</v>
      </c>
      <c r="B8" s="326"/>
      <c r="C8" s="326"/>
      <c r="D8" s="326"/>
      <c r="E8" s="326"/>
      <c r="F8" s="160"/>
    </row>
    <row r="9" spans="1:6" s="161" customFormat="1" ht="44.25" customHeight="1" x14ac:dyDescent="0.3">
      <c r="A9" s="316" t="s">
        <v>511</v>
      </c>
      <c r="B9" s="317"/>
      <c r="C9" s="317"/>
      <c r="D9" s="317"/>
      <c r="E9" s="317"/>
      <c r="F9" s="160"/>
    </row>
    <row r="10" spans="1:6" ht="95.25" customHeight="1" x14ac:dyDescent="0.35">
      <c r="A10" s="318" t="s">
        <v>512</v>
      </c>
      <c r="B10" s="87" t="s">
        <v>513</v>
      </c>
      <c r="C10" s="87" t="s">
        <v>514</v>
      </c>
      <c r="D10" s="13" t="s">
        <v>54</v>
      </c>
      <c r="E10" s="9"/>
      <c r="F10" s="162">
        <f>IF(OR(ISBLANK(D10)=TRUE,D10="Select a response"),1,0)</f>
        <v>1</v>
      </c>
    </row>
    <row r="11" spans="1:6" ht="63.75" customHeight="1" x14ac:dyDescent="0.35">
      <c r="A11" s="320"/>
      <c r="B11" s="163" t="s">
        <v>515</v>
      </c>
      <c r="C11" s="14" t="s">
        <v>516</v>
      </c>
      <c r="D11" s="13" t="s">
        <v>54</v>
      </c>
      <c r="E11" s="9"/>
      <c r="F11" s="162">
        <f t="shared" ref="F11:F17" si="0">IF(OR(ISBLANK(D11)=TRUE,D11="Select a response"),1,0)</f>
        <v>1</v>
      </c>
    </row>
    <row r="12" spans="1:6" ht="66.75" customHeight="1" x14ac:dyDescent="0.35">
      <c r="A12" s="320"/>
      <c r="B12" s="163" t="s">
        <v>517</v>
      </c>
      <c r="C12" s="14" t="s">
        <v>518</v>
      </c>
      <c r="D12" s="13" t="s">
        <v>54</v>
      </c>
      <c r="E12" s="9"/>
      <c r="F12" s="162">
        <f t="shared" si="0"/>
        <v>1</v>
      </c>
    </row>
    <row r="13" spans="1:6" ht="51" customHeight="1" x14ac:dyDescent="0.35">
      <c r="A13" s="321"/>
      <c r="B13" s="163" t="s">
        <v>519</v>
      </c>
      <c r="C13" s="15"/>
      <c r="D13" s="13" t="s">
        <v>54</v>
      </c>
      <c r="E13" s="9"/>
      <c r="F13" s="162">
        <f t="shared" si="0"/>
        <v>1</v>
      </c>
    </row>
    <row r="14" spans="1:6" s="161" customFormat="1" ht="40.5" customHeight="1" x14ac:dyDescent="0.3">
      <c r="A14" s="316" t="s">
        <v>520</v>
      </c>
      <c r="B14" s="317"/>
      <c r="C14" s="317"/>
      <c r="D14" s="317"/>
      <c r="E14" s="317"/>
      <c r="F14" s="160"/>
    </row>
    <row r="15" spans="1:6" ht="212.25" customHeight="1" x14ac:dyDescent="0.35">
      <c r="A15" s="318" t="s">
        <v>521</v>
      </c>
      <c r="B15" s="164" t="s">
        <v>522</v>
      </c>
      <c r="C15" s="16" t="s">
        <v>523</v>
      </c>
      <c r="D15" s="13" t="s">
        <v>54</v>
      </c>
      <c r="E15" s="9"/>
      <c r="F15" s="162">
        <f>IF(OR(ISBLANK(D15)=TRUE,D15="Select a response"),1,0)</f>
        <v>1</v>
      </c>
    </row>
    <row r="16" spans="1:6" ht="117.75" customHeight="1" x14ac:dyDescent="0.35">
      <c r="A16" s="320"/>
      <c r="B16" s="165" t="s">
        <v>524</v>
      </c>
      <c r="C16" s="165" t="s">
        <v>525</v>
      </c>
      <c r="D16" s="13" t="s">
        <v>54</v>
      </c>
      <c r="E16" s="9"/>
      <c r="F16" s="162">
        <f t="shared" si="0"/>
        <v>1</v>
      </c>
    </row>
    <row r="17" spans="1:6" ht="73.5" customHeight="1" x14ac:dyDescent="0.35">
      <c r="A17" s="320"/>
      <c r="B17" s="163" t="s">
        <v>526</v>
      </c>
      <c r="C17" s="14" t="s">
        <v>527</v>
      </c>
      <c r="D17" s="13" t="s">
        <v>54</v>
      </c>
      <c r="E17" s="9"/>
      <c r="F17" s="162">
        <f t="shared" si="0"/>
        <v>1</v>
      </c>
    </row>
    <row r="18" spans="1:6" s="161" customFormat="1" ht="65.25" customHeight="1" x14ac:dyDescent="0.3">
      <c r="A18" s="315" t="s">
        <v>528</v>
      </c>
      <c r="B18" s="315"/>
      <c r="C18" s="315"/>
      <c r="D18" s="315"/>
      <c r="E18" s="315"/>
      <c r="F18" s="160"/>
    </row>
    <row r="19" spans="1:6" s="161" customFormat="1" ht="45" customHeight="1" x14ac:dyDescent="0.3">
      <c r="A19" s="316" t="s">
        <v>529</v>
      </c>
      <c r="B19" s="317"/>
      <c r="C19" s="317"/>
      <c r="D19" s="317"/>
      <c r="E19" s="317"/>
      <c r="F19" s="160"/>
    </row>
    <row r="20" spans="1:6" ht="135" customHeight="1" x14ac:dyDescent="0.35">
      <c r="A20" s="318" t="s">
        <v>530</v>
      </c>
      <c r="B20" s="35" t="s">
        <v>531</v>
      </c>
      <c r="C20" s="16" t="s">
        <v>532</v>
      </c>
      <c r="D20" s="13" t="s">
        <v>54</v>
      </c>
      <c r="E20" s="9"/>
      <c r="F20" s="162">
        <f t="shared" ref="F20:F21" si="1">IF(OR(ISBLANK(D20)=TRUE,D20="Select a response"),1,0)</f>
        <v>1</v>
      </c>
    </row>
    <row r="21" spans="1:6" ht="122.25" customHeight="1" x14ac:dyDescent="0.35">
      <c r="A21" s="319"/>
      <c r="B21" s="35" t="s">
        <v>533</v>
      </c>
      <c r="C21" s="163" t="s">
        <v>534</v>
      </c>
      <c r="D21" s="13" t="s">
        <v>54</v>
      </c>
      <c r="E21" s="9"/>
      <c r="F21" s="162">
        <f t="shared" si="1"/>
        <v>1</v>
      </c>
    </row>
    <row r="22" spans="1:6" ht="318" customHeight="1" x14ac:dyDescent="0.35">
      <c r="A22" s="319"/>
      <c r="B22" s="38" t="s">
        <v>535</v>
      </c>
      <c r="C22" s="163" t="s">
        <v>536</v>
      </c>
      <c r="D22" s="13" t="s">
        <v>54</v>
      </c>
      <c r="E22" s="9"/>
      <c r="F22" s="162">
        <f>IF(OR(ISBLANK(D22)=TRUE,D22="Select a response"),1,0)</f>
        <v>1</v>
      </c>
    </row>
    <row r="23" spans="1:6" s="161" customFormat="1" ht="72" customHeight="1" x14ac:dyDescent="0.3">
      <c r="A23" s="315" t="s">
        <v>537</v>
      </c>
      <c r="B23" s="315"/>
      <c r="C23" s="315"/>
      <c r="D23" s="315"/>
      <c r="E23" s="315"/>
      <c r="F23" s="160"/>
    </row>
    <row r="24" spans="1:6" s="161" customFormat="1" ht="52.5" customHeight="1" x14ac:dyDescent="0.3">
      <c r="A24" s="316" t="s">
        <v>538</v>
      </c>
      <c r="B24" s="317"/>
      <c r="C24" s="317"/>
      <c r="D24" s="317"/>
      <c r="E24" s="317"/>
      <c r="F24" s="160"/>
    </row>
    <row r="25" spans="1:6" ht="166.5" customHeight="1" x14ac:dyDescent="0.35">
      <c r="A25" s="166" t="s">
        <v>539</v>
      </c>
      <c r="B25" s="167"/>
      <c r="C25" s="163" t="s">
        <v>540</v>
      </c>
      <c r="D25" s="13" t="s">
        <v>54</v>
      </c>
      <c r="E25" s="9"/>
      <c r="F25" s="162"/>
    </row>
  </sheetData>
  <sheetProtection algorithmName="SHA-512" hashValue="HNS8IgYabBlFQzxqyjya+dzt3A3dwUrkDJu8dg9fjrhhY9uLzBksOCv4TxKvYfyqfvATTiKm7KczZONOlJtwiw==" saltValue="wMkhhQwlWLrEOedAenBgNw==" spinCount="100000" sheet="1" objects="1" scenarios="1" selectLockedCells="1"/>
  <mergeCells count="15">
    <mergeCell ref="A1:B1"/>
    <mergeCell ref="A2:B2"/>
    <mergeCell ref="A4:E4"/>
    <mergeCell ref="A5:E5"/>
    <mergeCell ref="A8:E8"/>
    <mergeCell ref="A23:E23"/>
    <mergeCell ref="A24:E24"/>
    <mergeCell ref="D2:E2"/>
    <mergeCell ref="A9:E9"/>
    <mergeCell ref="A14:E14"/>
    <mergeCell ref="A18:E18"/>
    <mergeCell ref="A19:E19"/>
    <mergeCell ref="A20:A22"/>
    <mergeCell ref="A10:A13"/>
    <mergeCell ref="A15:A17"/>
  </mergeCells>
  <conditionalFormatting sqref="D2">
    <cfRule type="containsText" dxfId="65" priority="1" operator="containsText" text="Please">
      <formula>NOT(ISERROR(SEARCH("Please",D2)))</formula>
    </cfRule>
    <cfRule type="containsText" dxfId="64" priority="2" operator="containsText" text="Complete">
      <formula>NOT(ISERROR(SEARCH("Complete",D2)))</formula>
    </cfRule>
  </conditionalFormatting>
  <pageMargins left="0.7" right="0.7" top="0.75" bottom="0.75" header="0.3" footer="0.3"/>
  <pageSetup paperSize="8" scale="34" orientation="landscape" r:id="rId1"/>
  <headerFooter>
    <oddHeader>&amp;C&amp;"Calibri"&amp;10&amp;K0000FFOFFICIAL&amp;1#_x000D_&amp;"Calibri"&amp;11&amp;K000000</oddHeader>
    <oddFooter>&amp;C&amp;"Calibri"&amp;11&amp;K000000_x000D_&amp;1#&amp;"Calibri"&amp;10&amp;K0000FFOFFICIAL</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2FA524A-38FE-4350-897F-CCC55D457B1B}">
          <x14:formula1>
            <xm:f>DropDowns!$F$2:$F$5</xm:f>
          </x14:formula1>
          <xm:sqref>D25</xm:sqref>
        </x14:dataValidation>
        <x14:dataValidation type="list" allowBlank="1" showInputMessage="1" showErrorMessage="1" xr:uid="{7303448D-4C4B-4072-8744-4BD43D5EB04A}">
          <x14:formula1>
            <xm:f>DropDowns!$E$2:$E$4</xm:f>
          </x14:formula1>
          <xm:sqref>D15:D17 D20:D22 D10:D13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28249-5661-4F3D-8F03-7AEE39A4693C}">
  <sheetPr codeName="Sheet8">
    <tabColor theme="8" tint="0.59999389629810485"/>
  </sheetPr>
  <dimension ref="A1:J8"/>
  <sheetViews>
    <sheetView showGridLines="0" showRowColHeaders="0" zoomScale="70" zoomScaleNormal="70" workbookViewId="0">
      <selection activeCell="F5" sqref="F5"/>
    </sheetView>
  </sheetViews>
  <sheetFormatPr defaultColWidth="9.1796875" defaultRowHeight="14.5" x14ac:dyDescent="0.35"/>
  <cols>
    <col min="1" max="1" width="12.54296875" style="46" customWidth="1"/>
    <col min="2" max="2" width="38.54296875" style="46" bestFit="1" customWidth="1"/>
    <col min="3" max="3" width="73.1796875" style="46" customWidth="1"/>
    <col min="4" max="4" width="30.54296875" style="170" customWidth="1"/>
    <col min="5" max="5" width="97.54296875" style="46" customWidth="1"/>
    <col min="6" max="6" width="48.7265625" style="46" customWidth="1"/>
    <col min="7" max="7" width="0" style="46" hidden="1" customWidth="1"/>
    <col min="8" max="10" width="9.1796875" style="46" hidden="1" customWidth="1"/>
    <col min="11" max="11" width="9.1796875" style="46" customWidth="1"/>
    <col min="12" max="16384" width="9.1796875" style="46"/>
  </cols>
  <sheetData>
    <row r="1" spans="1:10" ht="29.5" x14ac:dyDescent="0.55000000000000004">
      <c r="A1" s="332" t="s">
        <v>251</v>
      </c>
      <c r="B1" s="332"/>
      <c r="C1" s="332"/>
      <c r="D1" s="332"/>
      <c r="E1" s="333"/>
      <c r="F1" s="333"/>
    </row>
    <row r="2" spans="1:10" ht="96" customHeight="1" x14ac:dyDescent="0.35">
      <c r="A2" s="327" t="s">
        <v>252</v>
      </c>
      <c r="B2" s="328"/>
      <c r="C2" s="328"/>
      <c r="D2" s="329"/>
      <c r="E2" s="330" t="s">
        <v>253</v>
      </c>
      <c r="F2" s="331"/>
    </row>
    <row r="3" spans="1:10" s="170" customFormat="1" ht="66" customHeight="1" x14ac:dyDescent="0.35">
      <c r="A3" s="168" t="s">
        <v>254</v>
      </c>
      <c r="B3" s="168" t="s">
        <v>255</v>
      </c>
      <c r="C3" s="168" t="s">
        <v>256</v>
      </c>
      <c r="D3" s="168" t="s">
        <v>257</v>
      </c>
      <c r="E3" s="169" t="s">
        <v>258</v>
      </c>
      <c r="F3" s="169" t="s">
        <v>259</v>
      </c>
    </row>
    <row r="4" spans="1:10" ht="151.5" customHeight="1" x14ac:dyDescent="0.35">
      <c r="A4" s="171">
        <v>16</v>
      </c>
      <c r="B4" s="172" t="s">
        <v>260</v>
      </c>
      <c r="C4" s="173" t="s">
        <v>261</v>
      </c>
      <c r="D4" s="174" t="s">
        <v>262</v>
      </c>
      <c r="E4" s="181"/>
      <c r="F4" s="10" t="s">
        <v>88</v>
      </c>
      <c r="J4" s="71" t="s">
        <v>89</v>
      </c>
    </row>
    <row r="5" spans="1:10" ht="233.25" customHeight="1" x14ac:dyDescent="0.35">
      <c r="A5" s="171">
        <v>17</v>
      </c>
      <c r="B5" s="172" t="s">
        <v>263</v>
      </c>
      <c r="C5" s="173" t="s">
        <v>264</v>
      </c>
      <c r="D5" s="175" t="s">
        <v>265</v>
      </c>
      <c r="E5" s="181"/>
      <c r="F5" s="10" t="s">
        <v>88</v>
      </c>
      <c r="J5" s="75" t="s">
        <v>658</v>
      </c>
    </row>
    <row r="6" spans="1:10" ht="66" customHeight="1" thickBot="1" x14ac:dyDescent="0.4">
      <c r="A6" s="176" t="s">
        <v>266</v>
      </c>
      <c r="B6" s="169" t="s">
        <v>267</v>
      </c>
      <c r="C6" s="168" t="s">
        <v>268</v>
      </c>
      <c r="D6" s="168" t="s">
        <v>269</v>
      </c>
      <c r="E6" s="177" t="s">
        <v>258</v>
      </c>
      <c r="F6" s="177" t="s">
        <v>259</v>
      </c>
      <c r="J6" s="76" t="s">
        <v>94</v>
      </c>
    </row>
    <row r="7" spans="1:10" ht="224.25" customHeight="1" thickBot="1" x14ac:dyDescent="0.4">
      <c r="A7" s="171" t="s">
        <v>270</v>
      </c>
      <c r="B7" s="171" t="s">
        <v>271</v>
      </c>
      <c r="C7" s="178"/>
      <c r="D7" s="179" t="s">
        <v>272</v>
      </c>
      <c r="E7" s="181"/>
      <c r="F7" s="10" t="s">
        <v>88</v>
      </c>
      <c r="J7" s="77" t="s">
        <v>97</v>
      </c>
    </row>
    <row r="8" spans="1:10" ht="143.25" customHeight="1" x14ac:dyDescent="0.35">
      <c r="A8" s="171" t="s">
        <v>270</v>
      </c>
      <c r="B8" s="180" t="s">
        <v>273</v>
      </c>
      <c r="C8" s="178"/>
      <c r="D8" s="179" t="s">
        <v>274</v>
      </c>
      <c r="E8" s="181"/>
      <c r="F8" s="10" t="s">
        <v>88</v>
      </c>
      <c r="J8" s="80" t="s">
        <v>88</v>
      </c>
    </row>
  </sheetData>
  <sheetProtection algorithmName="SHA-512" hashValue="Hh9c12ZhiXO4MVA+0kfw5MHQtHQIvnprmJvEfJq3CAKcL4yWIiG6ykEoDeoSNQUBbQucEDkbf798cMw2/ygkTQ==" saltValue="yv+sx5NaE8PftL1Ap5kG5A==" spinCount="100000" sheet="1" objects="1" scenarios="1" selectLockedCells="1"/>
  <mergeCells count="4">
    <mergeCell ref="A2:D2"/>
    <mergeCell ref="E2:F2"/>
    <mergeCell ref="A1:D1"/>
    <mergeCell ref="E1:F1"/>
  </mergeCells>
  <conditionalFormatting sqref="F7">
    <cfRule type="cellIs" dxfId="63" priority="5" operator="equal">
      <formula>$J$11</formula>
    </cfRule>
    <cfRule type="cellIs" dxfId="62" priority="6" operator="equal">
      <formula>$J$10</formula>
    </cfRule>
    <cfRule type="cellIs" dxfId="61" priority="7" operator="equal">
      <formula>$J$9</formula>
    </cfRule>
    <cfRule type="cellIs" dxfId="60" priority="8" operator="equal">
      <formula>$J$4</formula>
    </cfRule>
  </conditionalFormatting>
  <conditionalFormatting sqref="F8">
    <cfRule type="cellIs" dxfId="59" priority="1" operator="equal">
      <formula>$J$11</formula>
    </cfRule>
    <cfRule type="cellIs" dxfId="58" priority="2" operator="equal">
      <formula>$J$10</formula>
    </cfRule>
    <cfRule type="cellIs" dxfId="57" priority="3" operator="equal">
      <formula>$J$9</formula>
    </cfRule>
    <cfRule type="cellIs" dxfId="56" priority="4" operator="equal">
      <formula>$J$4</formula>
    </cfRule>
  </conditionalFormatting>
  <conditionalFormatting sqref="F4:F5">
    <cfRule type="cellIs" dxfId="55" priority="9" operator="equal">
      <formula>$J$7</formula>
    </cfRule>
    <cfRule type="cellIs" dxfId="54" priority="10" operator="equal">
      <formula>$J$6</formula>
    </cfRule>
    <cfRule type="cellIs" dxfId="53" priority="11" operator="equal">
      <formula>$J$5</formula>
    </cfRule>
    <cfRule type="cellIs" dxfId="52" priority="12" operator="equal">
      <formula>$J$4</formula>
    </cfRule>
  </conditionalFormatting>
  <dataValidations count="1">
    <dataValidation type="list" allowBlank="1" showInputMessage="1" showErrorMessage="1" sqref="F7:F8 F4:F5" xr:uid="{FD49ED6E-AD41-4336-8839-54040BB357D1}">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D62A5-7681-47BA-AAA3-BE6D4BB1C4A3}">
  <sheetPr codeName="Sheet9">
    <tabColor theme="8" tint="0.59999389629810485"/>
  </sheetPr>
  <dimension ref="A1:J9"/>
  <sheetViews>
    <sheetView showGridLines="0" showRowColHeaders="0" zoomScale="70" zoomScaleNormal="70" workbookViewId="0">
      <selection activeCell="E4" sqref="E4"/>
    </sheetView>
  </sheetViews>
  <sheetFormatPr defaultColWidth="9.1796875" defaultRowHeight="14.5" x14ac:dyDescent="0.35"/>
  <cols>
    <col min="1" max="1" width="12.54296875" style="170" customWidth="1"/>
    <col min="2" max="2" width="38.54296875" style="46" customWidth="1"/>
    <col min="3" max="3" width="73" style="46" customWidth="1"/>
    <col min="4" max="4" width="33.7265625" style="170" customWidth="1"/>
    <col min="5" max="5" width="89.7265625" style="170" customWidth="1"/>
    <col min="6" max="6" width="43.81640625" style="170" customWidth="1"/>
    <col min="7" max="7" width="0" style="46" hidden="1" customWidth="1"/>
    <col min="8" max="10" width="9.1796875" style="46" hidden="1" customWidth="1"/>
    <col min="11" max="11" width="9.1796875" style="46" customWidth="1"/>
    <col min="12" max="16384" width="9.1796875" style="46"/>
  </cols>
  <sheetData>
    <row r="1" spans="1:10" ht="29.5" x14ac:dyDescent="0.55000000000000004">
      <c r="A1" s="332" t="s">
        <v>275</v>
      </c>
      <c r="B1" s="332"/>
      <c r="C1" s="332"/>
      <c r="D1" s="332"/>
      <c r="E1" s="333"/>
      <c r="F1" s="333"/>
    </row>
    <row r="2" spans="1:10" ht="96" customHeight="1" x14ac:dyDescent="0.35">
      <c r="A2" s="327" t="s">
        <v>276</v>
      </c>
      <c r="B2" s="328"/>
      <c r="C2" s="328"/>
      <c r="D2" s="329"/>
      <c r="E2" s="330" t="s">
        <v>277</v>
      </c>
      <c r="F2" s="331"/>
    </row>
    <row r="3" spans="1:10" ht="66" customHeight="1" x14ac:dyDescent="0.35">
      <c r="A3" s="168" t="s">
        <v>254</v>
      </c>
      <c r="B3" s="168" t="s">
        <v>255</v>
      </c>
      <c r="C3" s="168" t="s">
        <v>256</v>
      </c>
      <c r="D3" s="168" t="s">
        <v>257</v>
      </c>
      <c r="E3" s="169" t="s">
        <v>258</v>
      </c>
      <c r="F3" s="169" t="s">
        <v>259</v>
      </c>
    </row>
    <row r="4" spans="1:10" ht="181" customHeight="1" x14ac:dyDescent="0.35">
      <c r="A4" s="171">
        <v>18</v>
      </c>
      <c r="B4" s="172" t="s">
        <v>278</v>
      </c>
      <c r="C4" s="238" t="s">
        <v>279</v>
      </c>
      <c r="D4" s="174" t="s">
        <v>262</v>
      </c>
      <c r="E4" s="224"/>
      <c r="F4" s="10" t="s">
        <v>88</v>
      </c>
      <c r="J4" s="112" t="s">
        <v>89</v>
      </c>
    </row>
    <row r="5" spans="1:10" ht="129" x14ac:dyDescent="0.35">
      <c r="A5" s="171">
        <v>19</v>
      </c>
      <c r="B5" s="172" t="s">
        <v>280</v>
      </c>
      <c r="C5" s="239" t="s">
        <v>281</v>
      </c>
      <c r="D5" s="174" t="s">
        <v>262</v>
      </c>
      <c r="E5" s="224"/>
      <c r="F5" s="10" t="s">
        <v>88</v>
      </c>
      <c r="J5" s="113" t="s">
        <v>658</v>
      </c>
    </row>
    <row r="6" spans="1:10" ht="165.75" customHeight="1" thickBot="1" x14ac:dyDescent="0.4">
      <c r="A6" s="171">
        <v>20</v>
      </c>
      <c r="B6" s="172" t="s">
        <v>263</v>
      </c>
      <c r="C6" s="238" t="s">
        <v>282</v>
      </c>
      <c r="D6" s="219" t="s">
        <v>283</v>
      </c>
      <c r="E6" s="224"/>
      <c r="F6" s="10" t="s">
        <v>88</v>
      </c>
      <c r="J6" s="114" t="s">
        <v>94</v>
      </c>
    </row>
    <row r="7" spans="1:10" ht="66" customHeight="1" thickBot="1" x14ac:dyDescent="0.4">
      <c r="A7" s="168" t="s">
        <v>266</v>
      </c>
      <c r="B7" s="169" t="s">
        <v>267</v>
      </c>
      <c r="C7" s="168" t="s">
        <v>284</v>
      </c>
      <c r="D7" s="168" t="s">
        <v>269</v>
      </c>
      <c r="E7" s="169" t="s">
        <v>258</v>
      </c>
      <c r="F7" s="169" t="s">
        <v>259</v>
      </c>
      <c r="J7" s="115" t="s">
        <v>97</v>
      </c>
    </row>
    <row r="8" spans="1:10" ht="109.5" customHeight="1" x14ac:dyDescent="0.35">
      <c r="A8" s="171" t="s">
        <v>270</v>
      </c>
      <c r="B8" s="171" t="s">
        <v>271</v>
      </c>
      <c r="C8" s="226"/>
      <c r="D8" s="179" t="s">
        <v>285</v>
      </c>
      <c r="E8" s="224"/>
      <c r="F8" s="10" t="s">
        <v>88</v>
      </c>
      <c r="J8" s="116" t="s">
        <v>88</v>
      </c>
    </row>
    <row r="9" spans="1:10" ht="115.5" customHeight="1" x14ac:dyDescent="0.35">
      <c r="A9" s="171" t="s">
        <v>270</v>
      </c>
      <c r="B9" s="180" t="s">
        <v>286</v>
      </c>
      <c r="C9" s="178"/>
      <c r="D9" s="179" t="s">
        <v>287</v>
      </c>
      <c r="E9" s="224"/>
      <c r="F9" s="10" t="s">
        <v>88</v>
      </c>
    </row>
  </sheetData>
  <sheetProtection algorithmName="SHA-512" hashValue="5kuYj4xtqgtSK0z/MkPaYdCgxAsSyhpwilo76isHKWhQqC2v11pRMR+G6VR9yo0uTwdDaPbIFofLXCqNhge7Nw==" saltValue="yA4fCiObHOnUcGAucLXxFw==" spinCount="100000" sheet="1" objects="1" scenarios="1" selectLockedCells="1"/>
  <mergeCells count="4">
    <mergeCell ref="A1:D1"/>
    <mergeCell ref="E1:F1"/>
    <mergeCell ref="A2:D2"/>
    <mergeCell ref="E2:F2"/>
  </mergeCells>
  <conditionalFormatting sqref="F4:F6">
    <cfRule type="cellIs" dxfId="51" priority="17" operator="equal">
      <formula>$J$7</formula>
    </cfRule>
    <cfRule type="cellIs" dxfId="50" priority="18" operator="equal">
      <formula>$J$6</formula>
    </cfRule>
    <cfRule type="cellIs" dxfId="49" priority="19" operator="equal">
      <formula>$J$5</formula>
    </cfRule>
    <cfRule type="cellIs" dxfId="48" priority="20" operator="equal">
      <formula>$J$4</formula>
    </cfRule>
  </conditionalFormatting>
  <conditionalFormatting sqref="F8:F9">
    <cfRule type="cellIs" dxfId="47" priority="5" operator="equal">
      <formula>$J$7</formula>
    </cfRule>
    <cfRule type="cellIs" dxfId="46" priority="6" operator="equal">
      <formula>$J$6</formula>
    </cfRule>
    <cfRule type="cellIs" dxfId="45" priority="7" operator="equal">
      <formula>$J$5</formula>
    </cfRule>
    <cfRule type="cellIs" dxfId="44" priority="8" operator="equal">
      <formula>$J$4</formula>
    </cfRule>
  </conditionalFormatting>
  <dataValidations count="1">
    <dataValidation type="list" allowBlank="1" showInputMessage="1" showErrorMessage="1" sqref="F8:F9 F4:F6" xr:uid="{4F5F07FA-F560-4627-811C-5295E89AB7CA}">
      <formula1>$J$4:$J$8</formula1>
    </dataValidation>
  </dataValidations>
  <pageMargins left="0.7" right="0.7" top="0.75" bottom="0.75" header="0.3" footer="0.3"/>
  <pageSetup paperSize="9" orientation="portrait" r:id="rId1"/>
  <headerFooter>
    <oddHeader>&amp;C&amp;"Calibri"&amp;10&amp;K0000FFOFFICIAL&amp;1#</oddHeader>
    <oddFooter>&amp;C&amp;1#&amp;"Calibri"&amp;10&amp;K0000FFOFFICIAL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bcefba9a-98c3-41f8-a782-0077f5f0ed42">
      <UserInfo>
        <DisplayName>Quin, Samuel</DisplayName>
        <AccountId>30</AccountId>
        <AccountType/>
      </UserInfo>
    </SharedWithUsers>
    <lcf76f155ced4ddcb4097134ff3c332f xmlns="3c01249b-1ad2-4af7-9793-5a2205d89044">
      <Terms xmlns="http://schemas.microsoft.com/office/infopath/2007/PartnerControls"/>
    </lcf76f155ced4ddcb4097134ff3c332f>
    <TaxCatchAll xmlns="bcefba9a-98c3-41f8-a782-0077f5f0ed4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7255BCB070AA24D9D73BBFB9BC2E88C" ma:contentTypeVersion="12" ma:contentTypeDescription="Create a new document." ma:contentTypeScope="" ma:versionID="d6c1e36c6146d068e47a0bde4b99a1af">
  <xsd:schema xmlns:xsd="http://www.w3.org/2001/XMLSchema" xmlns:xs="http://www.w3.org/2001/XMLSchema" xmlns:p="http://schemas.microsoft.com/office/2006/metadata/properties" xmlns:ns2="3c01249b-1ad2-4af7-9793-5a2205d89044" xmlns:ns3="bcefba9a-98c3-41f8-a782-0077f5f0ed42" targetNamespace="http://schemas.microsoft.com/office/2006/metadata/properties" ma:root="true" ma:fieldsID="3b2077a06932c710e1c18b21a9796203" ns2:_="" ns3:_="">
    <xsd:import namespace="3c01249b-1ad2-4af7-9793-5a2205d89044"/>
    <xsd:import namespace="bcefba9a-98c3-41f8-a782-0077f5f0ed4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1249b-1ad2-4af7-9793-5a2205d890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abd7744-4958-4c37-886f-e01d22e71ff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cefba9a-98c3-41f8-a782-0077f5f0ed4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f856cfd9-ce68-4cea-a80f-de3244d40192}" ma:internalName="TaxCatchAll" ma:showField="CatchAllData" ma:web="bcefba9a-98c3-41f8-a782-0077f5f0ed4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1C66B0-CF04-42D6-9B90-BB7F9A5896AC}">
  <ds:schemaRefs>
    <ds:schemaRef ds:uri="http://schemas.microsoft.com/sharepoint/v3/contenttype/forms"/>
  </ds:schemaRefs>
</ds:datastoreItem>
</file>

<file path=customXml/itemProps2.xml><?xml version="1.0" encoding="utf-8"?>
<ds:datastoreItem xmlns:ds="http://schemas.openxmlformats.org/officeDocument/2006/customXml" ds:itemID="{87145319-DDE9-4AE3-B1C9-05A6BD4CF40A}">
  <ds:schemaRefs>
    <ds:schemaRef ds:uri="http://purl.org/dc/elements/1.1/"/>
    <ds:schemaRef ds:uri="http://schemas.microsoft.com/office/2006/documentManagement/types"/>
    <ds:schemaRef ds:uri="http://purl.org/dc/terms/"/>
    <ds:schemaRef ds:uri="3c01249b-1ad2-4af7-9793-5a2205d89044"/>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bcefba9a-98c3-41f8-a782-0077f5f0ed42"/>
  </ds:schemaRefs>
</ds:datastoreItem>
</file>

<file path=customXml/itemProps3.xml><?xml version="1.0" encoding="utf-8"?>
<ds:datastoreItem xmlns:ds="http://schemas.openxmlformats.org/officeDocument/2006/customXml" ds:itemID="{B9CDF5A0-A8CA-4C3E-8018-59FF677695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1249b-1ad2-4af7-9793-5a2205d89044"/>
    <ds:schemaRef ds:uri="bcefba9a-98c3-41f8-a782-0077f5f0ed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Guidance</vt:lpstr>
      <vt:lpstr>General Site Info</vt:lpstr>
      <vt:lpstr>Gen BATCs 1-15</vt:lpstr>
      <vt:lpstr> BAT 4 Water monitoring</vt:lpstr>
      <vt:lpstr>BAT 5 channelled air monitoring</vt:lpstr>
      <vt:lpstr>BAT 12 direct emiss to water</vt:lpstr>
      <vt:lpstr>SiteCondition &amp; BaselineReport</vt:lpstr>
      <vt:lpstr>Animal Feed</vt:lpstr>
      <vt:lpstr>Brewing</vt:lpstr>
      <vt:lpstr>Dairies</vt:lpstr>
      <vt:lpstr>Ethanol</vt:lpstr>
      <vt:lpstr>Fish &amp; Shellfish</vt:lpstr>
      <vt:lpstr>Fruit &amp; Veg</vt:lpstr>
      <vt:lpstr>Grain Milling</vt:lpstr>
      <vt:lpstr>Meat Processing</vt:lpstr>
      <vt:lpstr>Veg Oil</vt:lpstr>
      <vt:lpstr>Soft Drinks &amp; Juice</vt:lpstr>
      <vt:lpstr>Starch</vt:lpstr>
      <vt:lpstr>Sugar</vt:lpstr>
      <vt:lpstr>Effluent quality data</vt:lpstr>
      <vt:lpstr>Waste Treatment - AD</vt:lpstr>
      <vt:lpstr>Definitions</vt:lpstr>
      <vt:lpstr>Description of Techniques</vt:lpstr>
      <vt:lpstr>DropDowns</vt:lpstr>
      <vt:lpstr>_msoanchor_2</vt:lpstr>
      <vt:lpstr>'Gen BATCs 1-15'!Print_Titles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David.Smith</dc:creator>
  <cp:keywords/>
  <dc:description/>
  <cp:lastModifiedBy>Jon Hunter</cp:lastModifiedBy>
  <cp:revision/>
  <dcterms:created xsi:type="dcterms:W3CDTF">2021-03-16T10:52:32Z</dcterms:created>
  <dcterms:modified xsi:type="dcterms:W3CDTF">2023-03-10T13:25:53Z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0x01010077255BCB070AA24D9D73BBFB9BC2E88C</vt:lpwstr>
  </property>
  <property fmtid="{D5CDD505-2E9C-101B-9397-08002B2CF9AE}" pid="3" name="_dlc_DocIdItemGuid">
    <vt:lpwstr>cf652f4e-779f-4a63-a4c0-232802310536</vt:lpwstr>
  </property>
  <property fmtid="{D5CDD505-2E9C-101B-9397-08002B2CF9AE}" pid="4" name="MediaServiceImageTags">
    <vt:lpwstr/>
  </property>
  <property fmtid="{D5CDD505-2E9C-101B-9397-08002B2CF9AE}" pid="5" name="Order">
    <vt:r8>3499100</vt:r8>
  </property>
  <property fmtid="{D5CDD505-2E9C-101B-9397-08002B2CF9AE}" pid="6" name="xd_Signature">
    <vt:bool>false</vt:bool>
  </property>
  <property fmtid="{D5CDD505-2E9C-101B-9397-08002B2CF9AE}" pid="7" name="xd_ProgID">
    <vt:lpwstr/>
  </property>
  <property fmtid="{D5CDD505-2E9C-101B-9397-08002B2CF9AE}" pid="8" name="TriggerFlowInfo">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MSIP_Label_ea4fd52f-9814-4cae-aa53-0ea7b16cd381_Enabled">
    <vt:lpwstr>true</vt:lpwstr>
  </property>
  <property fmtid="{D5CDD505-2E9C-101B-9397-08002B2CF9AE}" pid="13" name="MSIP_Label_ea4fd52f-9814-4cae-aa53-0ea7b16cd381_SetDate">
    <vt:lpwstr>2023-03-10T13:25:44Z</vt:lpwstr>
  </property>
  <property fmtid="{D5CDD505-2E9C-101B-9397-08002B2CF9AE}" pid="14" name="MSIP_Label_ea4fd52f-9814-4cae-aa53-0ea7b16cd381_Method">
    <vt:lpwstr>Privileged</vt:lpwstr>
  </property>
  <property fmtid="{D5CDD505-2E9C-101B-9397-08002B2CF9AE}" pid="15" name="MSIP_Label_ea4fd52f-9814-4cae-aa53-0ea7b16cd381_Name">
    <vt:lpwstr>Official General</vt:lpwstr>
  </property>
  <property fmtid="{D5CDD505-2E9C-101B-9397-08002B2CF9AE}" pid="16" name="MSIP_Label_ea4fd52f-9814-4cae-aa53-0ea7b16cd381_SiteId">
    <vt:lpwstr>5cf26d65-cf46-4c72-ba82-7577d9c2d7ab</vt:lpwstr>
  </property>
  <property fmtid="{D5CDD505-2E9C-101B-9397-08002B2CF9AE}" pid="17" name="MSIP_Label_ea4fd52f-9814-4cae-aa53-0ea7b16cd381_ActionId">
    <vt:lpwstr>fd041d8e-0ccd-440c-9234-1ab4b91cad7a</vt:lpwstr>
  </property>
  <property fmtid="{D5CDD505-2E9C-101B-9397-08002B2CF9AE}" pid="18" name="MSIP_Label_ea4fd52f-9814-4cae-aa53-0ea7b16cd381_ContentBits">
    <vt:lpwstr>3</vt:lpwstr>
  </property>
</Properties>
</file>